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obrazac" sheetId="1" r:id="rId1"/>
  </sheets>
  <definedNames/>
  <calcPr fullCalcOnLoad="1"/>
</workbook>
</file>

<file path=xl/sharedStrings.xml><?xml version="1.0" encoding="utf-8"?>
<sst xmlns="http://schemas.openxmlformats.org/spreadsheetml/2006/main" count="133" uniqueCount="130">
  <si>
    <t xml:space="preserve">I. Opšti podaci </t>
  </si>
  <si>
    <t>3)   Broj i datum rešenja o upisu u registar privrednih subjekata</t>
  </si>
  <si>
    <t>4)   Delatnost (šifra i opis)</t>
  </si>
  <si>
    <t>5)   broj zaposlenih</t>
  </si>
  <si>
    <t>6)   broj akcionara</t>
  </si>
  <si>
    <t>8)  Vrednost osnovnog kapitala</t>
  </si>
  <si>
    <t>12) Naziv organizovanog tržišta na koje su uključene akcije</t>
  </si>
  <si>
    <t xml:space="preserve">Beogradskoj berzi A.D beograd </t>
  </si>
  <si>
    <t xml:space="preserve">II. Podaci o upravi društva </t>
  </si>
  <si>
    <t xml:space="preserve">III. Podaci o poslovanju društva </t>
  </si>
  <si>
    <t>– prinos na ukupni kapital</t>
  </si>
  <si>
    <t>– neto prinos na sopstveni kapital</t>
  </si>
  <si>
    <t>– poslovni neto dobitak</t>
  </si>
  <si>
    <t>– stepen zaduženosti</t>
  </si>
  <si>
    <t>– neto obrtni kapital</t>
  </si>
  <si>
    <t>– tržišna kapitalizacija</t>
  </si>
  <si>
    <t>– dobitak po akciji</t>
  </si>
  <si>
    <t>1)   poslovno ime</t>
  </si>
  <si>
    <t xml:space="preserve">      sedište i adresa </t>
  </si>
  <si>
    <t xml:space="preserve">      matični broj </t>
  </si>
  <si>
    <t xml:space="preserve">      PIB </t>
  </si>
  <si>
    <t xml:space="preserve">     e-mail adresa </t>
  </si>
  <si>
    <t xml:space="preserve">2)   web site </t>
  </si>
  <si>
    <t xml:space="preserve">     lica sa brojem akcija i učešćem u osnovnom kapitalu) </t>
  </si>
  <si>
    <t xml:space="preserve">7)  10 najvećih akcionara (ime i prezime, poslovno ime pravnog </t>
  </si>
  <si>
    <t>običnih akcija</t>
  </si>
  <si>
    <t xml:space="preserve">      konsolidacije - poslovno ime, sedište i poslovna adresa </t>
  </si>
  <si>
    <t xml:space="preserve">10) Podaci o zavisnim društvima (do 5 najznačajnijih subjekata </t>
  </si>
  <si>
    <t>dipl.ekonomista</t>
  </si>
  <si>
    <t xml:space="preserve">                                                                                                                 u milionima din.</t>
  </si>
  <si>
    <t>Struktura</t>
  </si>
  <si>
    <t>Index</t>
  </si>
  <si>
    <t>Poslovni prihod</t>
  </si>
  <si>
    <t>Poslovni rashodi</t>
  </si>
  <si>
    <t>Poslovni rezultat</t>
  </si>
  <si>
    <t>Finansijski rezultat</t>
  </si>
  <si>
    <t>Ostali rezultat</t>
  </si>
  <si>
    <t>Gubitak pre oporezovanja</t>
  </si>
  <si>
    <t>2) Analiza poslovanja</t>
  </si>
  <si>
    <t xml:space="preserve">– cena akcija – najviša i najniža u izveštajnom periodu, </t>
  </si>
  <si>
    <t xml:space="preserve">   ako se trgovalo ( posebno za redovne i prioritetne)</t>
  </si>
  <si>
    <t xml:space="preserve">– isplaćena dividenda po redovnoj i prioritetnoj akciji, </t>
  </si>
  <si>
    <t xml:space="preserve">  za poslednje 3 godine, pojedinačno po godinama</t>
  </si>
  <si>
    <t xml:space="preserve">– I stepen likvidnosti </t>
  </si>
  <si>
    <t xml:space="preserve">– II stepen likvidnosti </t>
  </si>
  <si>
    <t xml:space="preserve"> - prihod od prodaje na domaćem tržištu</t>
  </si>
  <si>
    <t xml:space="preserve"> - prihod od prodaje na inostranom tržištu</t>
  </si>
  <si>
    <t>Glavni kupci :</t>
  </si>
  <si>
    <t>Glavni dobavljači:</t>
  </si>
  <si>
    <t>dipl.pravnik</t>
  </si>
  <si>
    <t xml:space="preserve">1) Realizacja poslovne politike </t>
  </si>
  <si>
    <t xml:space="preserve">9)  Broj izdatih akcija </t>
  </si>
  <si>
    <t xml:space="preserve">     revidirala poslednji finansijski izveštaj</t>
  </si>
  <si>
    <t xml:space="preserve">11) Naziv sedište i poslovna adresa revizorske kuće koja je </t>
  </si>
  <si>
    <t>1) Članovi Upravnog odbora Društva :</t>
  </si>
  <si>
    <t>2) Članovi Nadzornog odbora Društva :</t>
  </si>
  <si>
    <t>Članovi Upravnog i Nadzornog odbora Društva ne poseduju akcije u akcionarskom društvu.</t>
  </si>
  <si>
    <t>7) Nije bilo značajnijih ulaganja u istraživanje i razvoj osnovne delatnosti.</t>
  </si>
  <si>
    <t>5) Ne postoji neizvesnost naplate prihoda ni budućih troškova koji mogu značajno da utiču na finansijsku poziciju Društva.</t>
  </si>
  <si>
    <t>Društvo odgovara za tačnost i istinitost podataka navedenih u Izveštaju na isti način kao i za istinitost i tačnost podataka navedenih u prospektu</t>
  </si>
  <si>
    <t>3) Poslovanje društva nije podeljeno po segmentima</t>
  </si>
  <si>
    <t>2007. god.</t>
  </si>
  <si>
    <t>2006. god.</t>
  </si>
  <si>
    <t xml:space="preserve">poljoprivrednih proizvoda </t>
  </si>
  <si>
    <t xml:space="preserve"> i pružanje ugostiteljskih usluga</t>
  </si>
  <si>
    <t xml:space="preserve">"BEOGRAD" a.d. Preduzeće za proizvodnju i promet alkoholnih i. </t>
  </si>
  <si>
    <t xml:space="preserve"> bezalkoholnih pića</t>
  </si>
  <si>
    <t>Kumodraška  263a
Beograd
Srbija</t>
  </si>
  <si>
    <t xml:space="preserve"> beogradad@ptt.yu</t>
  </si>
  <si>
    <t xml:space="preserve"> 15910  Proizvodnja destilovanih alkoholnih pića</t>
  </si>
  <si>
    <t>INVEST-IMPORT A.D. BEOGRAD</t>
  </si>
  <si>
    <t xml:space="preserve">EUROPEAN STAR D.O.O.     </t>
  </si>
  <si>
    <t>BEOGRAD A.D.</t>
  </si>
  <si>
    <t>PB AGROBANKA AD BEOGRAD</t>
  </si>
  <si>
    <t>NEIMAR - V A.D.</t>
  </si>
  <si>
    <t>40000    8,72290%</t>
  </si>
  <si>
    <t>37813    8,24598%</t>
  </si>
  <si>
    <t>KEMOIMPEX AD BEOGRAD</t>
  </si>
  <si>
    <t>STOJANOVIĆ MILOMIR</t>
  </si>
  <si>
    <t>DEBENAK ANDREJ</t>
  </si>
  <si>
    <t>LAZAROV PAVLE</t>
  </si>
  <si>
    <t>KUZMANOVIĆ DRAGAN</t>
  </si>
  <si>
    <t xml:space="preserve">    4.613.224,78 EUR </t>
  </si>
  <si>
    <t>dipl.ing.</t>
  </si>
  <si>
    <t>član : Goran Simić</t>
  </si>
  <si>
    <t>član : Stanislav Korać</t>
  </si>
  <si>
    <t>član : Ljubodrag Obradović</t>
  </si>
  <si>
    <t>predsednik : Veroljub Urošević</t>
  </si>
  <si>
    <t>dipl.Manager</t>
  </si>
  <si>
    <t>dipl.ecc</t>
  </si>
  <si>
    <t>član: Bodrožić Momčilo</t>
  </si>
  <si>
    <t>26860    5,85743%</t>
  </si>
  <si>
    <t>10000    2,18073%</t>
  </si>
  <si>
    <t>2665    0,58116%</t>
  </si>
  <si>
    <t>1300   0,28349%</t>
  </si>
  <si>
    <t>1127    0,24577%</t>
  </si>
  <si>
    <t>113256    24,69802%</t>
  </si>
  <si>
    <t>107300    23,39918%</t>
  </si>
  <si>
    <t>95811   20,89375%</t>
  </si>
  <si>
    <t>dipl.ecc.</t>
  </si>
  <si>
    <t xml:space="preserve">član: Milić Bojan </t>
  </si>
  <si>
    <t>Generalni direktor</t>
  </si>
  <si>
    <t>Vladimir Matović</t>
  </si>
  <si>
    <t>Stanišić Audit; Danijelova 3; Beograd</t>
  </si>
  <si>
    <t>Naknada članovima upravnog odbora iznosi 16.000din. po sednici</t>
  </si>
  <si>
    <t>Naknada predsedniku upravnog odbora iznosi 24.000din po sednici</t>
  </si>
  <si>
    <t>BD 5143/2005 ; 11.07.2005</t>
  </si>
  <si>
    <t>3) Upravni odbor nema usvojen poslovni kodeks</t>
  </si>
  <si>
    <t>u hilj.din.</t>
  </si>
  <si>
    <t>500     1241</t>
  </si>
  <si>
    <t>1680      2100</t>
  </si>
  <si>
    <t>Neto dobitak</t>
  </si>
  <si>
    <t>GODIŠNJI IZVEŠTAJ O POSLOVANJU AKCIONARSKOG DRUŠTVA "BEOGRAD" AD ZA 2007godinu</t>
  </si>
  <si>
    <t>U Skladu sa članom 63. i 67. Zakona o tržištu hartija od vrednosti i drugih finansijskih instrumenata ( Službeni glasnik RS broj 47/2006g.)</t>
  </si>
  <si>
    <t>Coca-cola</t>
  </si>
  <si>
    <t>Knjaz Miloš A.D.</t>
  </si>
  <si>
    <t>Apatinska pivara A.D.</t>
  </si>
  <si>
    <t>IDEA DOO</t>
  </si>
  <si>
    <t>Srpska fabrika stakla Paraćin</t>
  </si>
  <si>
    <t>Delta DOO</t>
  </si>
  <si>
    <t>4) Na imovini i obavezama nije bilo promena većih od 10%</t>
  </si>
  <si>
    <t>8) 83.165 hiljada dinarana na ime rezervi preneto iz prethodnih godina</t>
  </si>
  <si>
    <t>Uvid u Godišnji izveštaj o poslovanju može se izvršiti svakog radnog dana od 11-14h u prostorijama društva</t>
  </si>
  <si>
    <t>6) Društvo je poništilo 36.973 sopstvenih akcija</t>
  </si>
  <si>
    <t>9) U toku 2007 nije bilo značajnijih promena pravnog i finansijskog položaja društva</t>
  </si>
  <si>
    <t>Dis DOO</t>
  </si>
  <si>
    <t>hiljada dinara</t>
  </si>
  <si>
    <t>predsednik: Svojić Milojko</t>
  </si>
  <si>
    <t>član : Slavko Budić</t>
  </si>
  <si>
    <t>izdavalac "Beograd" A.D. objavljuje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</si>
</sst>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5" fillId="0" borderId="12" xfId="53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172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178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ip-petrohemija.co.y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6.00390625" style="0" customWidth="1"/>
    <col min="2" max="2" width="21.57421875" style="0" customWidth="1"/>
    <col min="3" max="3" width="29.8515625" style="0" customWidth="1"/>
    <col min="4" max="4" width="25.57421875" style="0" customWidth="1"/>
    <col min="5" max="5" width="14.140625" style="0" customWidth="1"/>
    <col min="6" max="6" width="8.00390625" style="0" customWidth="1"/>
    <col min="7" max="7" width="17.7109375" style="0" customWidth="1"/>
    <col min="8" max="8" width="13.140625" style="0" customWidth="1"/>
  </cols>
  <sheetData>
    <row r="2" ht="12.75">
      <c r="A2" t="s">
        <v>113</v>
      </c>
    </row>
    <row r="3" ht="12.75">
      <c r="A3" t="s">
        <v>129</v>
      </c>
    </row>
    <row r="5" ht="12.75">
      <c r="B5" s="8" t="s">
        <v>112</v>
      </c>
    </row>
    <row r="7" ht="12.75">
      <c r="A7" s="1" t="s">
        <v>0</v>
      </c>
    </row>
    <row r="8" spans="1:5" ht="12.75">
      <c r="A8" s="18" t="s">
        <v>17</v>
      </c>
      <c r="B8" s="19"/>
      <c r="C8" s="21" t="s">
        <v>65</v>
      </c>
      <c r="D8" s="22"/>
      <c r="E8" s="7"/>
    </row>
    <row r="9" spans="1:5" ht="12.75">
      <c r="A9" s="13"/>
      <c r="B9" s="14"/>
      <c r="C9" s="23" t="s">
        <v>66</v>
      </c>
      <c r="D9" s="24" t="s">
        <v>63</v>
      </c>
      <c r="E9" s="7"/>
    </row>
    <row r="10" spans="1:5" ht="12.75">
      <c r="A10" s="13"/>
      <c r="B10" s="14"/>
      <c r="C10" s="23" t="s">
        <v>64</v>
      </c>
      <c r="D10" s="24"/>
      <c r="E10" s="7"/>
    </row>
    <row r="11" spans="1:5" ht="38.25">
      <c r="A11" s="13" t="s">
        <v>18</v>
      </c>
      <c r="B11" s="14"/>
      <c r="C11" s="73" t="s">
        <v>67</v>
      </c>
      <c r="D11" s="24"/>
      <c r="E11" s="7"/>
    </row>
    <row r="12" spans="1:5" ht="12.75">
      <c r="A12" s="13" t="s">
        <v>19</v>
      </c>
      <c r="B12" s="14"/>
      <c r="C12" s="25">
        <v>7044607</v>
      </c>
      <c r="D12" s="24"/>
      <c r="E12" s="7"/>
    </row>
    <row r="13" spans="1:5" ht="12.75">
      <c r="A13" s="13" t="s">
        <v>20</v>
      </c>
      <c r="B13" s="14"/>
      <c r="C13" s="25">
        <v>10001263</v>
      </c>
      <c r="D13" s="24"/>
      <c r="E13" s="7"/>
    </row>
    <row r="14" spans="1:5" ht="12.75">
      <c r="A14" s="13" t="s">
        <v>22</v>
      </c>
      <c r="B14" s="14"/>
      <c r="C14" s="23"/>
      <c r="D14" s="24"/>
      <c r="E14" s="7"/>
    </row>
    <row r="15" spans="1:5" ht="12.75">
      <c r="A15" s="13" t="s">
        <v>21</v>
      </c>
      <c r="B15" s="14"/>
      <c r="C15" s="26" t="s">
        <v>68</v>
      </c>
      <c r="D15" s="27"/>
      <c r="E15" s="7"/>
    </row>
    <row r="16" spans="1:6" ht="13.5" customHeight="1">
      <c r="A16" s="15" t="s">
        <v>1</v>
      </c>
      <c r="B16" s="14"/>
      <c r="C16" s="23" t="s">
        <v>106</v>
      </c>
      <c r="D16" s="16"/>
      <c r="E16" s="7"/>
      <c r="F16" s="1"/>
    </row>
    <row r="17" spans="1:5" ht="12.75">
      <c r="A17" s="13" t="s">
        <v>2</v>
      </c>
      <c r="B17" s="14"/>
      <c r="C17" s="23" t="s">
        <v>69</v>
      </c>
      <c r="D17" s="24"/>
      <c r="E17" s="7"/>
    </row>
    <row r="18" spans="1:5" ht="12.75">
      <c r="A18" s="13" t="s">
        <v>3</v>
      </c>
      <c r="B18" s="14"/>
      <c r="C18" s="28">
        <v>372</v>
      </c>
      <c r="D18" s="24"/>
      <c r="E18" s="7"/>
    </row>
    <row r="19" spans="1:5" ht="12.75">
      <c r="A19" s="17" t="s">
        <v>4</v>
      </c>
      <c r="B19" s="7"/>
      <c r="C19" s="29">
        <v>172</v>
      </c>
      <c r="D19" s="27"/>
      <c r="E19" s="7"/>
    </row>
    <row r="20" spans="1:6" ht="12.75">
      <c r="A20" s="18" t="s">
        <v>24</v>
      </c>
      <c r="B20" s="19"/>
      <c r="C20" s="21" t="s">
        <v>70</v>
      </c>
      <c r="D20" s="30" t="s">
        <v>96</v>
      </c>
      <c r="E20" s="7"/>
      <c r="F20" s="9"/>
    </row>
    <row r="21" spans="1:6" ht="12.75">
      <c r="A21" s="17" t="s">
        <v>23</v>
      </c>
      <c r="B21" s="7"/>
      <c r="C21" s="31" t="s">
        <v>71</v>
      </c>
      <c r="D21" s="32" t="s">
        <v>97</v>
      </c>
      <c r="E21" s="7"/>
      <c r="F21" s="9"/>
    </row>
    <row r="22" spans="1:6" ht="12.75">
      <c r="A22" s="17"/>
      <c r="B22" s="7"/>
      <c r="C22" s="31" t="s">
        <v>72</v>
      </c>
      <c r="D22" s="32" t="s">
        <v>98</v>
      </c>
      <c r="E22" s="7"/>
      <c r="F22" s="9"/>
    </row>
    <row r="23" spans="1:6" ht="12.75">
      <c r="A23" s="13"/>
      <c r="B23" s="14"/>
      <c r="C23" s="23" t="s">
        <v>73</v>
      </c>
      <c r="D23" s="74" t="s">
        <v>75</v>
      </c>
      <c r="E23" s="20"/>
      <c r="F23" s="9"/>
    </row>
    <row r="24" spans="1:6" ht="12.75">
      <c r="A24" s="13"/>
      <c r="B24" s="14"/>
      <c r="C24" s="23" t="s">
        <v>74</v>
      </c>
      <c r="D24" s="74" t="s">
        <v>76</v>
      </c>
      <c r="E24" s="20"/>
      <c r="F24" s="9"/>
    </row>
    <row r="25" spans="1:6" ht="12.75">
      <c r="A25" s="13"/>
      <c r="B25" s="14"/>
      <c r="C25" t="s">
        <v>77</v>
      </c>
      <c r="D25" s="10" t="s">
        <v>91</v>
      </c>
      <c r="E25" s="20"/>
      <c r="F25" s="9"/>
    </row>
    <row r="26" spans="1:6" ht="12.75">
      <c r="A26" s="13"/>
      <c r="B26" s="14"/>
      <c r="C26" t="s">
        <v>78</v>
      </c>
      <c r="D26" s="10" t="s">
        <v>92</v>
      </c>
      <c r="E26" s="20"/>
      <c r="F26" s="9"/>
    </row>
    <row r="27" spans="1:6" ht="12.75">
      <c r="A27" s="13"/>
      <c r="B27" s="14"/>
      <c r="C27" t="s">
        <v>79</v>
      </c>
      <c r="D27" s="10" t="s">
        <v>93</v>
      </c>
      <c r="E27" s="20"/>
      <c r="F27" s="9"/>
    </row>
    <row r="28" spans="1:6" ht="12.75">
      <c r="A28" s="13"/>
      <c r="B28" s="14"/>
      <c r="C28" t="s">
        <v>80</v>
      </c>
      <c r="D28" s="10" t="s">
        <v>94</v>
      </c>
      <c r="E28" s="20"/>
      <c r="F28" s="9"/>
    </row>
    <row r="29" spans="1:6" ht="12.75">
      <c r="A29" s="13"/>
      <c r="B29" s="14"/>
      <c r="C29" t="s">
        <v>81</v>
      </c>
      <c r="D29" s="10" t="s">
        <v>95</v>
      </c>
      <c r="E29" s="20"/>
      <c r="F29" s="9"/>
    </row>
    <row r="30" spans="1:6" ht="12.75">
      <c r="A30" s="13" t="s">
        <v>5</v>
      </c>
      <c r="B30" s="14"/>
      <c r="C30" s="28" t="s">
        <v>82</v>
      </c>
      <c r="D30" s="24"/>
      <c r="E30" s="20"/>
      <c r="F30" s="3"/>
    </row>
    <row r="31" spans="1:5" ht="12.75">
      <c r="A31" s="13" t="s">
        <v>51</v>
      </c>
      <c r="B31" s="14"/>
      <c r="C31" s="28">
        <v>458563</v>
      </c>
      <c r="D31" s="74" t="s">
        <v>25</v>
      </c>
      <c r="E31" s="64"/>
    </row>
    <row r="32" spans="1:5" ht="12.75">
      <c r="A32" s="17" t="s">
        <v>27</v>
      </c>
      <c r="B32" s="7"/>
      <c r="C32" s="31"/>
      <c r="D32" s="27"/>
      <c r="E32" s="7"/>
    </row>
    <row r="33" spans="1:5" ht="12.75">
      <c r="A33" s="13" t="s">
        <v>26</v>
      </c>
      <c r="B33" s="14"/>
      <c r="C33" s="78"/>
      <c r="D33" s="24"/>
      <c r="E33" s="7"/>
    </row>
    <row r="34" spans="1:5" ht="12.75">
      <c r="A34" s="17" t="s">
        <v>53</v>
      </c>
      <c r="B34" s="7"/>
      <c r="C34" s="79" t="s">
        <v>103</v>
      </c>
      <c r="D34" s="27"/>
      <c r="E34" s="7"/>
    </row>
    <row r="35" spans="1:5" ht="12.75">
      <c r="A35" s="13" t="s">
        <v>52</v>
      </c>
      <c r="B35" s="14"/>
      <c r="C35" s="77"/>
      <c r="D35" s="24"/>
      <c r="E35" s="7"/>
    </row>
    <row r="36" spans="1:5" ht="12.75">
      <c r="A36" s="13" t="s">
        <v>6</v>
      </c>
      <c r="B36" s="14"/>
      <c r="C36" s="23" t="s">
        <v>7</v>
      </c>
      <c r="D36" s="24"/>
      <c r="E36" s="7"/>
    </row>
    <row r="37" spans="3:5" ht="12.75">
      <c r="C37" s="33"/>
      <c r="D37" s="33"/>
      <c r="E37" s="7"/>
    </row>
    <row r="38" ht="12.75">
      <c r="E38" s="7"/>
    </row>
    <row r="39" ht="12.75">
      <c r="A39" s="1" t="s">
        <v>8</v>
      </c>
    </row>
    <row r="40" spans="1:5" ht="12.75">
      <c r="A40" s="62" t="s">
        <v>54</v>
      </c>
      <c r="B40" s="7"/>
      <c r="C40" s="7"/>
      <c r="D40" s="11"/>
      <c r="E40" s="7"/>
    </row>
    <row r="41" spans="1:9" ht="12.75">
      <c r="A41" s="75" t="s">
        <v>87</v>
      </c>
      <c r="B41" s="12"/>
      <c r="C41" s="69" t="s">
        <v>83</v>
      </c>
      <c r="D41" s="7"/>
      <c r="E41" s="7"/>
      <c r="I41" s="5"/>
    </row>
    <row r="42" spans="1:12" ht="12.75">
      <c r="A42" s="34" t="s">
        <v>84</v>
      </c>
      <c r="B42" s="12"/>
      <c r="C42" s="69" t="s">
        <v>88</v>
      </c>
      <c r="D42" s="7"/>
      <c r="E42" s="7"/>
      <c r="G42" s="10"/>
      <c r="I42" s="6"/>
      <c r="J42" s="2"/>
      <c r="L42" s="2"/>
    </row>
    <row r="43" spans="1:12" ht="12.75">
      <c r="A43" s="35" t="s">
        <v>128</v>
      </c>
      <c r="B43" s="14"/>
      <c r="C43" s="70" t="s">
        <v>99</v>
      </c>
      <c r="D43" s="7"/>
      <c r="E43" s="7"/>
      <c r="G43" s="10"/>
      <c r="I43" s="6"/>
      <c r="J43" s="2"/>
      <c r="L43" s="2"/>
    </row>
    <row r="44" spans="1:9" ht="12.75">
      <c r="A44" s="35" t="s">
        <v>86</v>
      </c>
      <c r="B44" s="14"/>
      <c r="C44" s="70" t="s">
        <v>89</v>
      </c>
      <c r="D44" s="7"/>
      <c r="E44" s="7"/>
      <c r="I44" s="6"/>
    </row>
    <row r="45" spans="1:13" ht="12.75">
      <c r="A45" s="35" t="s">
        <v>85</v>
      </c>
      <c r="B45" s="14"/>
      <c r="C45" s="70" t="s">
        <v>89</v>
      </c>
      <c r="D45" s="7"/>
      <c r="E45" s="7"/>
      <c r="I45" s="6"/>
      <c r="J45" s="6"/>
      <c r="L45" s="6"/>
      <c r="M45" s="6"/>
    </row>
    <row r="46" spans="1:5" ht="12.75">
      <c r="A46" s="33"/>
      <c r="D46" s="7"/>
      <c r="E46" s="7"/>
    </row>
    <row r="47" spans="1:5" ht="12.75">
      <c r="A47" s="63" t="s">
        <v>55</v>
      </c>
      <c r="B47" s="20"/>
      <c r="C47" s="20"/>
      <c r="D47" s="20"/>
      <c r="E47" s="11"/>
    </row>
    <row r="48" spans="1:8" ht="12.75">
      <c r="A48" s="34" t="s">
        <v>127</v>
      </c>
      <c r="B48" s="12"/>
      <c r="C48" s="69" t="s">
        <v>28</v>
      </c>
      <c r="D48" s="7"/>
      <c r="E48" s="14"/>
      <c r="H48" s="2"/>
    </row>
    <row r="49" spans="1:10" ht="12.75">
      <c r="A49" s="61" t="s">
        <v>90</v>
      </c>
      <c r="B49" s="7"/>
      <c r="C49" s="71" t="s">
        <v>49</v>
      </c>
      <c r="D49" s="7"/>
      <c r="E49" s="76"/>
      <c r="H49" s="2"/>
      <c r="I49" s="4"/>
      <c r="J49" s="4"/>
    </row>
    <row r="50" spans="1:10" ht="12.75">
      <c r="A50" s="34" t="s">
        <v>100</v>
      </c>
      <c r="B50" s="12"/>
      <c r="C50" s="72" t="s">
        <v>89</v>
      </c>
      <c r="D50" s="7"/>
      <c r="E50" s="7"/>
      <c r="H50" s="2"/>
      <c r="I50" s="2"/>
      <c r="J50" s="2"/>
    </row>
    <row r="51" spans="1:13" ht="12.75">
      <c r="A51" s="33"/>
      <c r="L51" s="2"/>
      <c r="M51" s="2"/>
    </row>
    <row r="52" ht="12.75">
      <c r="A52" s="33" t="s">
        <v>105</v>
      </c>
    </row>
    <row r="53" ht="12.75">
      <c r="A53" s="80" t="s">
        <v>104</v>
      </c>
    </row>
    <row r="54" ht="12.75">
      <c r="A54" s="33" t="s">
        <v>56</v>
      </c>
    </row>
    <row r="55" ht="12.75">
      <c r="A55" s="33"/>
    </row>
    <row r="56" ht="12.75">
      <c r="A56" s="33" t="s">
        <v>107</v>
      </c>
    </row>
    <row r="57" ht="12.75">
      <c r="A57" s="33"/>
    </row>
    <row r="58" ht="12.75">
      <c r="A58" s="92" t="s">
        <v>9</v>
      </c>
    </row>
    <row r="59" spans="1:4" ht="12.75">
      <c r="A59" s="36" t="s">
        <v>50</v>
      </c>
      <c r="B59" s="36"/>
      <c r="C59" s="36"/>
      <c r="D59" s="36"/>
    </row>
    <row r="60" spans="1:4" ht="12.75">
      <c r="A60" s="36" t="s">
        <v>29</v>
      </c>
      <c r="B60" s="93" t="s">
        <v>108</v>
      </c>
      <c r="C60" s="93"/>
      <c r="D60" s="36"/>
    </row>
    <row r="61" spans="1:4" ht="12.75">
      <c r="A61" s="37" t="s">
        <v>30</v>
      </c>
      <c r="B61" s="84" t="s">
        <v>62</v>
      </c>
      <c r="C61" s="84" t="s">
        <v>61</v>
      </c>
      <c r="D61" s="84" t="s">
        <v>31</v>
      </c>
    </row>
    <row r="62" spans="1:4" ht="12.75">
      <c r="A62" s="37" t="s">
        <v>32</v>
      </c>
      <c r="B62" s="81">
        <v>1198917</v>
      </c>
      <c r="C62" s="82">
        <v>1196769</v>
      </c>
      <c r="D62" s="83">
        <f>C62/B62*100</f>
        <v>99.82083830657167</v>
      </c>
    </row>
    <row r="63" spans="1:4" ht="12.75">
      <c r="A63" s="37" t="s">
        <v>33</v>
      </c>
      <c r="B63" s="81">
        <v>1160037</v>
      </c>
      <c r="C63" s="82">
        <v>1142601</v>
      </c>
      <c r="D63" s="83">
        <f aca="true" t="shared" si="0" ref="D63:D68">C63/B63*100</f>
        <v>98.49694449401183</v>
      </c>
    </row>
    <row r="64" spans="1:4" ht="12.75">
      <c r="A64" s="37" t="s">
        <v>34</v>
      </c>
      <c r="B64" s="81">
        <f>B62-B63</f>
        <v>38880</v>
      </c>
      <c r="C64" s="82">
        <f>C62-C63</f>
        <v>54168</v>
      </c>
      <c r="D64" s="83">
        <f t="shared" si="0"/>
        <v>139.320987654321</v>
      </c>
    </row>
    <row r="65" spans="1:4" ht="12.75">
      <c r="A65" s="37" t="s">
        <v>35</v>
      </c>
      <c r="B65" s="81">
        <f>7136-19062</f>
        <v>-11926</v>
      </c>
      <c r="C65" s="82">
        <f>1741-31459</f>
        <v>-29718</v>
      </c>
      <c r="D65" s="83">
        <f t="shared" si="0"/>
        <v>249.18665101458996</v>
      </c>
    </row>
    <row r="66" spans="1:4" ht="12.75">
      <c r="A66" s="37" t="s">
        <v>36</v>
      </c>
      <c r="B66" s="81">
        <f>15207-13769</f>
        <v>1438</v>
      </c>
      <c r="C66" s="82">
        <f>21426-25669</f>
        <v>-4243</v>
      </c>
      <c r="D66" s="83">
        <f t="shared" si="0"/>
        <v>-295.06258692628654</v>
      </c>
    </row>
    <row r="67" spans="1:4" ht="12.75">
      <c r="A67" s="37" t="s">
        <v>37</v>
      </c>
      <c r="B67" s="81">
        <f>B64+B65+B66</f>
        <v>28392</v>
      </c>
      <c r="C67" s="82">
        <f>C64+C65+C66</f>
        <v>20207</v>
      </c>
      <c r="D67" s="83">
        <f t="shared" si="0"/>
        <v>71.17145674837982</v>
      </c>
    </row>
    <row r="68" spans="1:4" ht="12.75">
      <c r="A68" s="37" t="s">
        <v>111</v>
      </c>
      <c r="B68" s="81">
        <v>27269</v>
      </c>
      <c r="C68" s="82">
        <v>20733</v>
      </c>
      <c r="D68" s="83">
        <f t="shared" si="0"/>
        <v>76.03139095676408</v>
      </c>
    </row>
    <row r="69" spans="1:4" ht="12.75">
      <c r="A69" s="36"/>
      <c r="B69" s="36"/>
      <c r="C69" s="36"/>
      <c r="D69" s="36"/>
    </row>
    <row r="70" spans="2:4" ht="12.75">
      <c r="B70" s="36"/>
      <c r="C70" s="36"/>
      <c r="D70" s="36"/>
    </row>
    <row r="71" spans="1:4" ht="12.75">
      <c r="A71" s="38" t="s">
        <v>38</v>
      </c>
      <c r="B71" s="36"/>
      <c r="C71" s="36"/>
      <c r="D71" s="36"/>
    </row>
    <row r="72" spans="1:4" ht="12.75">
      <c r="A72" s="39" t="s">
        <v>10</v>
      </c>
      <c r="B72" s="85">
        <f>28392/508599</f>
        <v>0.055823939881910895</v>
      </c>
      <c r="C72" s="85">
        <f>20207/528722</f>
        <v>0.03821857233101705</v>
      </c>
      <c r="D72" s="86">
        <f>C72/B72*100</f>
        <v>68.46269255065843</v>
      </c>
    </row>
    <row r="73" spans="1:4" ht="12.75">
      <c r="A73" s="40" t="s">
        <v>11</v>
      </c>
      <c r="B73" s="85">
        <f>27269/508599</f>
        <v>0.053615913519295164</v>
      </c>
      <c r="C73" s="85">
        <f>20733/528722</f>
        <v>0.03921342406784662</v>
      </c>
      <c r="D73" s="86">
        <f aca="true" t="shared" si="1" ref="D73:D78">C73/B73*100</f>
        <v>73.13765912751741</v>
      </c>
    </row>
    <row r="74" spans="1:4" ht="12.75">
      <c r="A74" s="40" t="s">
        <v>12</v>
      </c>
      <c r="B74" s="87">
        <v>38880</v>
      </c>
      <c r="C74" s="87">
        <v>54168</v>
      </c>
      <c r="D74" s="86">
        <f t="shared" si="1"/>
        <v>139.320987654321</v>
      </c>
    </row>
    <row r="75" spans="1:4" ht="12.75">
      <c r="A75" s="40" t="s">
        <v>13</v>
      </c>
      <c r="B75" s="85">
        <f>297781/806380</f>
        <v>0.369281232173417</v>
      </c>
      <c r="C75" s="85">
        <f>256962/785684</f>
        <v>0.32705515194403856</v>
      </c>
      <c r="D75" s="86">
        <f t="shared" si="1"/>
        <v>88.56533271922447</v>
      </c>
    </row>
    <row r="76" spans="1:4" ht="12.75">
      <c r="A76" s="40" t="s">
        <v>43</v>
      </c>
      <c r="B76" s="85">
        <f>14013/297781</f>
        <v>0.04705807287906213</v>
      </c>
      <c r="C76" s="85">
        <f>60179/206170</f>
        <v>0.291890187709172</v>
      </c>
      <c r="D76" s="86">
        <f t="shared" si="1"/>
        <v>620.2765431115747</v>
      </c>
    </row>
    <row r="77" spans="1:4" ht="12.75">
      <c r="A77" s="40" t="s">
        <v>44</v>
      </c>
      <c r="B77" s="85">
        <f>300645/297781</f>
        <v>1.0096178063744832</v>
      </c>
      <c r="C77" s="85">
        <f>325129/206170</f>
        <v>1.576994713100839</v>
      </c>
      <c r="D77" s="86">
        <f t="shared" si="1"/>
        <v>156.19719691392874</v>
      </c>
    </row>
    <row r="78" spans="1:4" ht="12.75">
      <c r="A78" s="40" t="s">
        <v>14</v>
      </c>
      <c r="B78" s="87">
        <f>575975-805-297781</f>
        <v>277389</v>
      </c>
      <c r="C78" s="87">
        <f>562437-1638-206170</f>
        <v>354629</v>
      </c>
      <c r="D78" s="86">
        <f t="shared" si="1"/>
        <v>127.84537238318751</v>
      </c>
    </row>
    <row r="79" spans="1:4" ht="12.75">
      <c r="A79" s="43" t="s">
        <v>39</v>
      </c>
      <c r="B79" s="44"/>
      <c r="C79" s="45"/>
      <c r="D79" s="36"/>
    </row>
    <row r="80" spans="1:4" ht="12.75">
      <c r="A80" s="40" t="s">
        <v>40</v>
      </c>
      <c r="B80" s="88" t="s">
        <v>109</v>
      </c>
      <c r="C80" s="89" t="s">
        <v>110</v>
      </c>
      <c r="D80" s="36"/>
    </row>
    <row r="81" spans="1:4" ht="12.75">
      <c r="A81" s="40" t="s">
        <v>15</v>
      </c>
      <c r="B81" s="90">
        <v>495500000</v>
      </c>
      <c r="C81" s="91">
        <v>1040054500</v>
      </c>
      <c r="D81" s="36"/>
    </row>
    <row r="82" spans="1:4" ht="12.75">
      <c r="A82" s="40" t="s">
        <v>16</v>
      </c>
      <c r="B82" s="41">
        <v>55</v>
      </c>
      <c r="C82" s="42">
        <v>45</v>
      </c>
      <c r="D82" s="36"/>
    </row>
    <row r="83" spans="1:4" ht="12.75">
      <c r="A83" s="43" t="s">
        <v>41</v>
      </c>
      <c r="B83" s="44"/>
      <c r="C83" s="46"/>
      <c r="D83" s="36"/>
    </row>
    <row r="84" spans="1:4" ht="12.75">
      <c r="A84" s="40" t="s">
        <v>42</v>
      </c>
      <c r="B84" s="41">
        <v>55.8956</v>
      </c>
      <c r="C84" s="42">
        <v>51.441</v>
      </c>
      <c r="D84" s="36"/>
    </row>
    <row r="85" spans="1:4" ht="12.75">
      <c r="A85" s="36"/>
      <c r="B85" s="36"/>
      <c r="C85" s="36"/>
      <c r="D85" s="36"/>
    </row>
    <row r="86" spans="1:4" ht="12.75">
      <c r="A86" s="57" t="s">
        <v>60</v>
      </c>
      <c r="B86" s="44"/>
      <c r="C86" s="44"/>
      <c r="D86" s="44"/>
    </row>
    <row r="87" spans="1:4" ht="12.75">
      <c r="A87" s="58"/>
      <c r="B87" s="57"/>
      <c r="C87" s="59"/>
      <c r="D87" s="57"/>
    </row>
    <row r="88" spans="1:4" ht="12.75">
      <c r="A88" s="60" t="s">
        <v>45</v>
      </c>
      <c r="B88" s="47"/>
      <c r="C88" s="48">
        <v>1102522</v>
      </c>
      <c r="D88" s="49" t="s">
        <v>126</v>
      </c>
    </row>
    <row r="89" spans="1:4" ht="12.75">
      <c r="A89" s="50" t="s">
        <v>46</v>
      </c>
      <c r="B89" s="51"/>
      <c r="C89" s="52">
        <v>15931</v>
      </c>
      <c r="D89" s="53" t="s">
        <v>126</v>
      </c>
    </row>
    <row r="90" spans="1:4" ht="12.75">
      <c r="A90" s="54"/>
      <c r="B90" s="54"/>
      <c r="C90" s="55"/>
      <c r="D90" s="54"/>
    </row>
    <row r="91" spans="1:4" ht="12.75">
      <c r="A91" s="65" t="s">
        <v>47</v>
      </c>
      <c r="B91" s="49"/>
      <c r="C91" s="65" t="s">
        <v>48</v>
      </c>
      <c r="D91" s="49"/>
    </row>
    <row r="92" spans="1:4" ht="12.75">
      <c r="A92" s="50" t="s">
        <v>119</v>
      </c>
      <c r="B92" s="53"/>
      <c r="C92" s="50" t="s">
        <v>118</v>
      </c>
      <c r="D92" s="53"/>
    </row>
    <row r="93" spans="1:4" ht="12.75">
      <c r="A93" s="50" t="s">
        <v>117</v>
      </c>
      <c r="B93" s="53"/>
      <c r="C93" s="66" t="s">
        <v>114</v>
      </c>
      <c r="D93" s="53"/>
    </row>
    <row r="94" spans="1:4" ht="12.75">
      <c r="A94" s="67" t="s">
        <v>125</v>
      </c>
      <c r="B94" s="68"/>
      <c r="C94" s="66" t="s">
        <v>115</v>
      </c>
      <c r="D94" s="53"/>
    </row>
    <row r="95" spans="1:4" ht="12.75">
      <c r="A95" s="50"/>
      <c r="B95" s="53"/>
      <c r="C95" s="66" t="s">
        <v>116</v>
      </c>
      <c r="D95" s="53"/>
    </row>
    <row r="96" spans="1:4" ht="12.75">
      <c r="A96" s="54"/>
      <c r="B96" s="54"/>
      <c r="C96" s="55"/>
      <c r="D96" s="54"/>
    </row>
    <row r="97" spans="1:4" ht="12.75">
      <c r="A97" s="36" t="s">
        <v>120</v>
      </c>
      <c r="B97" s="54"/>
      <c r="C97" s="54"/>
      <c r="D97" s="54"/>
    </row>
    <row r="98" spans="1:4" ht="12.75">
      <c r="A98" s="36" t="s">
        <v>58</v>
      </c>
      <c r="B98" s="54"/>
      <c r="C98" s="54"/>
      <c r="D98" s="54"/>
    </row>
    <row r="99" spans="1:4" ht="12.75">
      <c r="A99" s="36" t="s">
        <v>123</v>
      </c>
      <c r="B99" s="54"/>
      <c r="C99" s="54"/>
      <c r="D99" s="54"/>
    </row>
    <row r="100" spans="1:4" ht="12.75">
      <c r="A100" s="36" t="s">
        <v>57</v>
      </c>
      <c r="B100" s="54"/>
      <c r="C100" s="54"/>
      <c r="D100" s="54"/>
    </row>
    <row r="101" spans="1:4" ht="12.75">
      <c r="A101" s="36" t="s">
        <v>121</v>
      </c>
      <c r="B101" s="54"/>
      <c r="C101" s="54"/>
      <c r="D101" s="54"/>
    </row>
    <row r="102" spans="1:4" ht="12.75">
      <c r="A102" s="36" t="s">
        <v>124</v>
      </c>
      <c r="B102" s="54"/>
      <c r="C102" s="54"/>
      <c r="D102" s="54"/>
    </row>
    <row r="103" spans="1:4" ht="12.75">
      <c r="A103" s="36"/>
      <c r="B103" s="54"/>
      <c r="C103" s="54"/>
      <c r="D103" s="54"/>
    </row>
    <row r="104" spans="1:4" ht="12.75">
      <c r="A104" s="36" t="s">
        <v>122</v>
      </c>
      <c r="B104" s="54"/>
      <c r="C104" s="54"/>
      <c r="D104" s="54"/>
    </row>
    <row r="105" ht="12.75" customHeight="1">
      <c r="A105" s="36"/>
    </row>
    <row r="106" ht="12.75">
      <c r="A106" s="36" t="s">
        <v>59</v>
      </c>
    </row>
    <row r="107" ht="12.75">
      <c r="A107" s="36"/>
    </row>
    <row r="108" ht="12.75">
      <c r="A108" s="36"/>
    </row>
    <row r="109" spans="1:3" ht="12.75">
      <c r="A109" s="36"/>
      <c r="C109" s="10" t="s">
        <v>101</v>
      </c>
    </row>
    <row r="110" ht="12.75">
      <c r="C110" s="10" t="s">
        <v>102</v>
      </c>
    </row>
    <row r="114" ht="12.75">
      <c r="C114" s="56"/>
    </row>
  </sheetData>
  <sheetProtection/>
  <mergeCells count="1">
    <mergeCell ref="B60:C60"/>
  </mergeCells>
  <hyperlinks>
    <hyperlink ref="C15" r:id="rId1" display="info@hip-petrohemija.co.yu"/>
  </hyperlinks>
  <printOptions/>
  <pageMargins left="0.48" right="0.75" top="0.43" bottom="0.47" header="0.27" footer="0.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HIP-Petrohemija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Trailovb</dc:creator>
  <cp:keywords/>
  <dc:description/>
  <cp:lastModifiedBy>Tanja Jankovic</cp:lastModifiedBy>
  <cp:lastPrinted>2008-08-08T10:17:17Z</cp:lastPrinted>
  <dcterms:created xsi:type="dcterms:W3CDTF">2007-07-19T06:36:58Z</dcterms:created>
  <dcterms:modified xsi:type="dcterms:W3CDTF">2008-08-12T07:59:41Z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