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<sst xmlns="http://schemas.openxmlformats.org/spreadsheetml/2006/main" count="178" uniqueCount="150">
  <si>
    <t xml:space="preserve">Na osnovu čl. 64 Zakona o tržištu hartija od vrednosti i drugih finansijskih instrumenata (Sl. glasnik RS br 47/2006) </t>
  </si>
  <si>
    <t>i čl. 4. Pravilnika o sadržini i načinu izveštavanja javnih društva i obaveštavanju o posedovanju akcija sa pravom</t>
  </si>
  <si>
    <t>glasa (Sl. glasnik RS br. 100/2006)</t>
  </si>
  <si>
    <t xml:space="preserve">AD "Sitra" iz Kovačice objavljuje </t>
  </si>
  <si>
    <t>I. OPŠTI PODACI</t>
  </si>
  <si>
    <t>Naziv</t>
  </si>
  <si>
    <t>Sedište</t>
  </si>
  <si>
    <t>Adresa</t>
  </si>
  <si>
    <t>Matični broj</t>
  </si>
  <si>
    <t>PIB</t>
  </si>
  <si>
    <t>Web adresa</t>
  </si>
  <si>
    <t>e-mail adresa</t>
  </si>
  <si>
    <t>Broj i datum rešenja o upisu u registar privrednih subjekata</t>
  </si>
  <si>
    <t>Delatnost (šifra i opis)</t>
  </si>
  <si>
    <t>Broj zaposlenih</t>
  </si>
  <si>
    <t>Broj akcionara</t>
  </si>
  <si>
    <t>Deset najvećih akcionara</t>
  </si>
  <si>
    <t>Ime i prezime / naziv pravnog lica</t>
  </si>
  <si>
    <t>Broj akcija</t>
  </si>
  <si>
    <t>% učešća u osnovnom kapitalu</t>
  </si>
  <si>
    <t>Aleksa Miroslav</t>
  </si>
  <si>
    <t>Svetlik Jano</t>
  </si>
  <si>
    <t>Svetlik Katarina</t>
  </si>
  <si>
    <t>Martinović Dušan</t>
  </si>
  <si>
    <t xml:space="preserve">Benka Eva </t>
  </si>
  <si>
    <t>Lukić Obrad</t>
  </si>
  <si>
    <t>Kovačica</t>
  </si>
  <si>
    <t>Maršala Tita br.2</t>
  </si>
  <si>
    <t>08123438</t>
  </si>
  <si>
    <t>100988282</t>
  </si>
  <si>
    <t>www.sitra.co.rs</t>
  </si>
  <si>
    <t>sitra.kovacica@gmail.com</t>
  </si>
  <si>
    <t>015210 - trgovina na veliko zrnastim proizvodima, semenjem i hranom za životinje</t>
  </si>
  <si>
    <t>20</t>
  </si>
  <si>
    <t>BD. 16083/2005 od 27.05.2005</t>
  </si>
  <si>
    <t>Akcionarsko društvo za preradu i promet poljoprivrednih proizvodai usluga, dorade i transporta "Sitra" Kovačica</t>
  </si>
  <si>
    <t>Broj izdatih akcija</t>
  </si>
  <si>
    <t>Obične</t>
  </si>
  <si>
    <t>Prioritetne</t>
  </si>
  <si>
    <t>Broj</t>
  </si>
  <si>
    <t>CFI kod</t>
  </si>
  <si>
    <t>ISIN broj</t>
  </si>
  <si>
    <t>ESVUFR</t>
  </si>
  <si>
    <t>_</t>
  </si>
  <si>
    <t>Podaci o zavisnim društvima</t>
  </si>
  <si>
    <t xml:space="preserve">Naziv </t>
  </si>
  <si>
    <t>Poslovna adresa</t>
  </si>
  <si>
    <t>Naziv, sedište i poslovna adresa revizorske kuće koja je revidirala poslednji finansijski izveštaj</t>
  </si>
  <si>
    <t>Naziv organizovanog tržišta na koje su uključene akcije</t>
  </si>
  <si>
    <t>II PODACI O UPRAVI DRUŠTVA</t>
  </si>
  <si>
    <t>Članovi uprave</t>
  </si>
  <si>
    <t>Članovi nadzornog odbora</t>
  </si>
  <si>
    <t>III  PODACI O POSLOVANJU DRUŠTVA</t>
  </si>
  <si>
    <t xml:space="preserve">Izveštaj uprave o realizaciji usvojene poslovne politike </t>
  </si>
  <si>
    <t xml:space="preserve">Prihod </t>
  </si>
  <si>
    <t>Analiza poslovanja (iznosi su u hiljadama RSD)</t>
  </si>
  <si>
    <t>Rashod</t>
  </si>
  <si>
    <t>Bruto dobit</t>
  </si>
  <si>
    <t>Prinos na osnovni kapital</t>
  </si>
  <si>
    <t>Prinos na osnovni kapital izračunava se:</t>
  </si>
  <si>
    <t>Neto dobit : poslovni prihod =</t>
  </si>
  <si>
    <t xml:space="preserve">    =  </t>
  </si>
  <si>
    <t>(profitna margina)</t>
  </si>
  <si>
    <t>Poslovni prihod</t>
  </si>
  <si>
    <t>imovina</t>
  </si>
  <si>
    <t xml:space="preserve"> =</t>
  </si>
  <si>
    <t xml:space="preserve">  =</t>
  </si>
  <si>
    <t>(obrt imovine)</t>
  </si>
  <si>
    <t>kapital</t>
  </si>
  <si>
    <t>(finansijski leveridž)</t>
  </si>
  <si>
    <t>4.59 x 105.54  x  14.25  =</t>
  </si>
  <si>
    <t>Stepen zaduženosti</t>
  </si>
  <si>
    <t>Ukupne obaveze</t>
  </si>
  <si>
    <t>Ukupna pasiva</t>
  </si>
  <si>
    <t>I stepen likvidnosti</t>
  </si>
  <si>
    <t>I stepen likvidnosti (ubrzana likvidnost)</t>
  </si>
  <si>
    <t>gotovina</t>
  </si>
  <si>
    <t>kratkoročne obaveze</t>
  </si>
  <si>
    <t xml:space="preserve">   =</t>
  </si>
  <si>
    <t>II stepen likvidnosti</t>
  </si>
  <si>
    <t xml:space="preserve">obrtna imovina </t>
  </si>
  <si>
    <t>obaveze</t>
  </si>
  <si>
    <t>Cena akcije</t>
  </si>
  <si>
    <t>Najviša</t>
  </si>
  <si>
    <t>Najniža</t>
  </si>
  <si>
    <t>Dobitak po akciji</t>
  </si>
  <si>
    <t>Isplaćena dividenda</t>
  </si>
  <si>
    <t>Nije isplaćivana dividenda</t>
  </si>
  <si>
    <t>Informacije o ostvarenjima društva po segmentima</t>
  </si>
  <si>
    <t>Prihodi od prodaje eksternim kupcima</t>
  </si>
  <si>
    <t>Glavni kupci</t>
  </si>
  <si>
    <t>Glavni dobavljači</t>
  </si>
  <si>
    <t>Promene bilansnih vrednosti u</t>
  </si>
  <si>
    <t>Imovini I obavezama</t>
  </si>
  <si>
    <t>Neto dobitku / gubitku</t>
  </si>
  <si>
    <t>Sopstvene akcije</t>
  </si>
  <si>
    <t>Izvršena ulaganja</t>
  </si>
  <si>
    <t>Rezerve</t>
  </si>
  <si>
    <t>Bitni poslovni događaji</t>
  </si>
  <si>
    <t>IV OSTALO</t>
  </si>
  <si>
    <t>AD "Sitra"  ne posluje sa inostranstvom</t>
  </si>
  <si>
    <t>Individualni poljoprivredni proizvođači; DOO Almex" Pančevo; ZZ "Crepaja" Crepaja; DOO "Ilandža komerc" Ilandža; Republička direkcija za robne rezerve Beograd; DOO MB Gas OIL Beograd</t>
  </si>
  <si>
    <t>Ostale bitne napomene</t>
  </si>
  <si>
    <t>D i r e k t o r.</t>
  </si>
  <si>
    <t>Milisav Đurđević</t>
  </si>
  <si>
    <t>Konsultant revizija Preduzeće za reviziju i poreski konsalting Jug Bogdanova 23/IV  Beograd</t>
  </si>
  <si>
    <t>Neizvesnost naplate prihoda ili mogućih budućih troškova</t>
  </si>
  <si>
    <t>CS SITKE30473</t>
  </si>
  <si>
    <t>Kodeks ponašanja</t>
  </si>
  <si>
    <t>Uprava društva nema usvojen kodeks ponašanja</t>
  </si>
  <si>
    <r>
      <rPr>
        <b/>
        <sz val="9"/>
        <color indexed="8"/>
        <rFont val="Calibri"/>
        <family val="2"/>
      </rPr>
      <t>Atanacković Miljan</t>
    </r>
    <r>
      <rPr>
        <sz val="9"/>
        <color indexed="8"/>
        <rFont val="Calibri"/>
        <family val="2"/>
      </rPr>
      <t xml:space="preserve"> iz Crepaje član upravnog odbora ne poseduje akcije </t>
    </r>
  </si>
  <si>
    <r>
      <rPr>
        <b/>
        <sz val="9"/>
        <color indexed="8"/>
        <rFont val="Calibri"/>
        <family val="2"/>
      </rPr>
      <t>Popov Bogdanka</t>
    </r>
    <r>
      <rPr>
        <sz val="9"/>
        <color indexed="8"/>
        <rFont val="Calibri"/>
        <family val="2"/>
      </rPr>
      <t xml:space="preserve"> iz Pančeva predsednik nadzornog odbora ne poseduje akcije</t>
    </r>
  </si>
  <si>
    <r>
      <rPr>
        <b/>
        <sz val="9"/>
        <color indexed="8"/>
        <rFont val="Calibri"/>
        <family val="2"/>
      </rPr>
      <t>Vesin Jugoslav</t>
    </r>
    <r>
      <rPr>
        <sz val="9"/>
        <color indexed="8"/>
        <rFont val="Calibri"/>
        <family val="2"/>
      </rPr>
      <t xml:space="preserve"> iz Crepaje član nadzornog odbora ne poseduje akcije</t>
    </r>
  </si>
  <si>
    <r>
      <rPr>
        <b/>
        <sz val="9"/>
        <color indexed="8"/>
        <rFont val="Calibri"/>
        <family val="2"/>
      </rPr>
      <t>Aleksa Miljana</t>
    </r>
    <r>
      <rPr>
        <sz val="9"/>
        <color indexed="8"/>
        <rFont val="Calibri"/>
        <family val="2"/>
      </rPr>
      <t xml:space="preserve"> iz Crepaje  član nadzornog odbora ne poseduje akcije</t>
    </r>
  </si>
  <si>
    <t>%</t>
  </si>
  <si>
    <t>dobitak iz poslovanja /  kapital = AOP 219 / AOP 101</t>
  </si>
  <si>
    <t>dugoročna rezervisanja i obaveze / ukupna pasiva= AOP 109/ AOP 122</t>
  </si>
  <si>
    <t>gotovina / kratkoročne obaveze = AOP 019 / AOP 114</t>
  </si>
  <si>
    <t>kretkoroč potraž i gotovina / kratkoroč obaveze = AOP 015 /  AOP 114</t>
  </si>
  <si>
    <t>ne prati se po segmentima</t>
  </si>
  <si>
    <t>PRINOS NA IMOVINU= AOP 213/AOP 022 (poslovni dobitak / poslovna imovia)</t>
  </si>
  <si>
    <t>NETO PRINOS NA SOPST KAP. =AOP 229/AOP101 (neto dobitak / kapital)</t>
  </si>
  <si>
    <t>NETO OBRTNI KAPITAL = AOP 012-AOP 021-AOP 114 (obrtna imovina-kratkoročne obaveze)</t>
  </si>
  <si>
    <t>neto dobit / prosečan broj akcija</t>
  </si>
  <si>
    <t>Akcijski Fond RS</t>
  </si>
  <si>
    <t>Jovanović Siniša</t>
  </si>
  <si>
    <t xml:space="preserve"> Nema neizvesnosnih naplata </t>
  </si>
  <si>
    <t xml:space="preserve">AD "Sitra" nije vršila raspodelu dobiti u rezerve </t>
  </si>
  <si>
    <t>Tržišna kapitalizacija u RSD</t>
  </si>
  <si>
    <t>Vrednost osnovnog kapitala (u hiljadama RSD)</t>
  </si>
  <si>
    <t>Beogradska Berza ad  Novi Beograd Omladinskih brigada 1</t>
  </si>
  <si>
    <t>Neto prinos na sopstveni kapital</t>
  </si>
  <si>
    <t>(aop 229/aop101)</t>
  </si>
  <si>
    <t>109/122</t>
  </si>
  <si>
    <t>AOP</t>
  </si>
  <si>
    <t>019/114</t>
  </si>
  <si>
    <t>015/114</t>
  </si>
  <si>
    <t>ISPLAĆENA DIVIDENDA PO AKCIJI = isplaćena dividenda / broj akcija</t>
  </si>
  <si>
    <t>GODIŠNJI IZVEŠTAJ O POSLOVANJU ZA 2009 GODINU</t>
  </si>
  <si>
    <t>Poslovanje je obavljeno u skladu sa usvojenom poslovnom politikom</t>
  </si>
  <si>
    <t>Neto dobit za 2009 u odnosu na 2008 godinu veća je za 188.37%</t>
  </si>
  <si>
    <r>
      <rPr>
        <b/>
        <sz val="9"/>
        <color indexed="8"/>
        <rFont val="Calibri"/>
        <family val="2"/>
      </rPr>
      <t>Suhanek Zuzana</t>
    </r>
    <r>
      <rPr>
        <sz val="9"/>
        <color indexed="8"/>
        <rFont val="Calibri"/>
        <family val="2"/>
      </rPr>
      <t xml:space="preserve"> iz Kovačice član upravnog odbora ne poseduje akcije; </t>
    </r>
  </si>
  <si>
    <r>
      <rPr>
        <b/>
        <sz val="9"/>
        <color indexed="8"/>
        <rFont val="Calibri"/>
        <family val="2"/>
      </rPr>
      <t>Žarić Ljiljana</t>
    </r>
    <r>
      <rPr>
        <sz val="9"/>
        <color indexed="8"/>
        <rFont val="Calibri"/>
        <family val="2"/>
      </rPr>
      <t xml:space="preserve"> iz Kovačice član upravnog odbora ne poseduje akcije; </t>
    </r>
  </si>
  <si>
    <t>Siroma Martin</t>
  </si>
  <si>
    <t>Stojkov Miloš</t>
  </si>
  <si>
    <t>U toku 2009 godine izvršeno je ulaganje u aparat zavarenje, i nastrešnica na sušari iz sopstvenih sredstava.</t>
  </si>
  <si>
    <t>AD Viktoria grup N Sad; SZPTR Ninić Pančevo; DOO "Almex" Pančevo; Krisma group Beograd; Republička direkcija za robne rezerve Beograd; "Mikros union" Beograd</t>
  </si>
  <si>
    <r>
      <rPr>
        <b/>
        <sz val="9"/>
        <color indexed="8"/>
        <rFont val="Calibri"/>
        <family val="2"/>
      </rPr>
      <t>Aleksa Miroslav</t>
    </r>
    <r>
      <rPr>
        <sz val="9"/>
        <color indexed="8"/>
        <rFont val="Calibri"/>
        <family val="2"/>
      </rPr>
      <t xml:space="preserve"> iz Beograda predsednik upravnog odbora poseduje 52.909 akcija društva (65.01%)</t>
    </r>
  </si>
  <si>
    <r>
      <rPr>
        <b/>
        <sz val="9"/>
        <color indexed="8"/>
        <rFont val="Calibri"/>
        <family val="2"/>
      </rPr>
      <t>Stojkov Miloš</t>
    </r>
    <r>
      <rPr>
        <sz val="9"/>
        <color indexed="8"/>
        <rFont val="Calibri"/>
        <family val="2"/>
      </rPr>
      <t xml:space="preserve"> iz Pančeva član upravnog odbora poseduje 26.455 akcija društva (32.50%), </t>
    </r>
  </si>
  <si>
    <t>U Kovačici 01.07.2010 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</si>
</sst>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3" fontId="42" fillId="0" borderId="19" xfId="0" applyNumberFormat="1" applyFont="1" applyBorder="1" applyAlignment="1">
      <alignment/>
    </xf>
    <xf numFmtId="164" fontId="42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1" xfId="0" applyFont="1" applyBorder="1" applyAlignment="1">
      <alignment/>
    </xf>
    <xf numFmtId="4" fontId="42" fillId="0" borderId="19" xfId="0" applyNumberFormat="1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right"/>
    </xf>
    <xf numFmtId="4" fontId="42" fillId="0" borderId="14" xfId="0" applyNumberFormat="1" applyFont="1" applyBorder="1" applyAlignment="1">
      <alignment/>
    </xf>
    <xf numFmtId="10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 wrapText="1"/>
    </xf>
    <xf numFmtId="10" fontId="42" fillId="0" borderId="19" xfId="0" applyNumberFormat="1" applyFont="1" applyBorder="1" applyAlignment="1">
      <alignment/>
    </xf>
    <xf numFmtId="9" fontId="42" fillId="0" borderId="19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18" xfId="0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19" xfId="0" applyFont="1" applyBorder="1" applyAlignment="1">
      <alignment/>
    </xf>
    <xf numFmtId="49" fontId="42" fillId="0" borderId="19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2" fillId="0" borderId="22" xfId="0" applyFont="1" applyBorder="1" applyAlignment="1">
      <alignment wrapText="1"/>
    </xf>
    <xf numFmtId="0" fontId="33" fillId="0" borderId="19" xfId="52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tra.co.rs/" TargetMode="External" /><Relationship Id="rId2" Type="http://schemas.openxmlformats.org/officeDocument/2006/relationships/hyperlink" Target="mailto:sitra.kovacic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73">
      <selection activeCell="B87" sqref="B87"/>
    </sheetView>
  </sheetViews>
  <sheetFormatPr defaultColWidth="9.140625" defaultRowHeight="15"/>
  <cols>
    <col min="1" max="1" width="2.8515625" style="0" customWidth="1"/>
    <col min="2" max="2" width="26.57421875" style="0" customWidth="1"/>
    <col min="3" max="3" width="17.140625" style="0" customWidth="1"/>
    <col min="4" max="6" width="16.7109375" style="0" customWidth="1"/>
    <col min="7" max="7" width="30.140625" style="0" customWidth="1"/>
    <col min="8" max="8" width="9.140625" style="0" customWidth="1"/>
  </cols>
  <sheetData>
    <row r="1" spans="2:6" ht="15">
      <c r="B1" s="65" t="s">
        <v>0</v>
      </c>
      <c r="C1" s="65"/>
      <c r="D1" s="65"/>
      <c r="E1" s="65"/>
      <c r="F1" s="65"/>
    </row>
    <row r="2" spans="2:6" ht="15">
      <c r="B2" s="1" t="s">
        <v>1</v>
      </c>
      <c r="C2" s="1"/>
      <c r="D2" s="1"/>
      <c r="E2" s="1"/>
      <c r="F2" s="1"/>
    </row>
    <row r="3" spans="2:6" ht="15">
      <c r="B3" s="65" t="s">
        <v>2</v>
      </c>
      <c r="C3" s="65"/>
      <c r="D3" s="65"/>
      <c r="E3" s="65"/>
      <c r="F3" s="65"/>
    </row>
    <row r="4" ht="6.75" customHeight="1"/>
    <row r="5" spans="2:6" ht="15.75">
      <c r="B5" s="66" t="s">
        <v>3</v>
      </c>
      <c r="C5" s="66"/>
      <c r="D5" s="66"/>
      <c r="E5" s="66"/>
      <c r="F5" s="66"/>
    </row>
    <row r="6" ht="9" customHeight="1"/>
    <row r="7" spans="2:6" ht="15">
      <c r="B7" s="67" t="s">
        <v>138</v>
      </c>
      <c r="C7" s="67"/>
      <c r="D7" s="67"/>
      <c r="E7" s="67"/>
      <c r="F7" s="67"/>
    </row>
    <row r="8" ht="12.75" customHeight="1"/>
    <row r="9" spans="1:6" ht="15">
      <c r="A9" s="18"/>
      <c r="B9" s="47" t="s">
        <v>4</v>
      </c>
      <c r="C9" s="47"/>
      <c r="D9" s="47"/>
      <c r="E9" s="47"/>
      <c r="F9" s="48"/>
    </row>
    <row r="10" spans="1:6" ht="30.75" customHeight="1">
      <c r="A10" s="12">
        <v>1</v>
      </c>
      <c r="B10" s="13" t="s">
        <v>5</v>
      </c>
      <c r="C10" s="80" t="s">
        <v>35</v>
      </c>
      <c r="D10" s="80"/>
      <c r="E10" s="80"/>
      <c r="F10" s="80"/>
    </row>
    <row r="11" spans="1:6" ht="15">
      <c r="A11" s="6"/>
      <c r="B11" s="5" t="s">
        <v>6</v>
      </c>
      <c r="C11" s="68" t="s">
        <v>26</v>
      </c>
      <c r="D11" s="68"/>
      <c r="E11" s="68"/>
      <c r="F11" s="68"/>
    </row>
    <row r="12" spans="1:6" ht="15">
      <c r="A12" s="6"/>
      <c r="B12" s="5" t="s">
        <v>7</v>
      </c>
      <c r="C12" s="68" t="s">
        <v>27</v>
      </c>
      <c r="D12" s="68"/>
      <c r="E12" s="68"/>
      <c r="F12" s="68"/>
    </row>
    <row r="13" spans="1:6" ht="15">
      <c r="A13" s="6"/>
      <c r="B13" s="5" t="s">
        <v>8</v>
      </c>
      <c r="C13" s="69" t="s">
        <v>28</v>
      </c>
      <c r="D13" s="69"/>
      <c r="E13" s="69"/>
      <c r="F13" s="69"/>
    </row>
    <row r="14" spans="1:6" ht="15">
      <c r="A14" s="6"/>
      <c r="B14" s="5" t="s">
        <v>9</v>
      </c>
      <c r="C14" s="69" t="s">
        <v>29</v>
      </c>
      <c r="D14" s="69"/>
      <c r="E14" s="69"/>
      <c r="F14" s="69"/>
    </row>
    <row r="15" spans="1:6" ht="15">
      <c r="A15" s="6">
        <v>2</v>
      </c>
      <c r="B15" s="5" t="s">
        <v>10</v>
      </c>
      <c r="C15" s="81" t="s">
        <v>30</v>
      </c>
      <c r="D15" s="68"/>
      <c r="E15" s="68"/>
      <c r="F15" s="68"/>
    </row>
    <row r="16" spans="1:6" ht="15">
      <c r="A16" s="6"/>
      <c r="B16" s="5" t="s">
        <v>11</v>
      </c>
      <c r="C16" s="81" t="s">
        <v>31</v>
      </c>
      <c r="D16" s="68"/>
      <c r="E16" s="68"/>
      <c r="F16" s="68"/>
    </row>
    <row r="17" spans="1:6" ht="24.75">
      <c r="A17" s="6">
        <v>3</v>
      </c>
      <c r="B17" s="7" t="s">
        <v>12</v>
      </c>
      <c r="C17" s="68" t="s">
        <v>34</v>
      </c>
      <c r="D17" s="68"/>
      <c r="E17" s="68"/>
      <c r="F17" s="68"/>
    </row>
    <row r="18" spans="1:6" ht="15">
      <c r="A18" s="6">
        <v>4</v>
      </c>
      <c r="B18" s="5" t="s">
        <v>13</v>
      </c>
      <c r="C18" s="69" t="s">
        <v>32</v>
      </c>
      <c r="D18" s="69"/>
      <c r="E18" s="69"/>
      <c r="F18" s="69"/>
    </row>
    <row r="19" spans="1:6" ht="15">
      <c r="A19" s="6">
        <v>5</v>
      </c>
      <c r="B19" s="5" t="s">
        <v>14</v>
      </c>
      <c r="C19" s="69">
        <v>22</v>
      </c>
      <c r="D19" s="69"/>
      <c r="E19" s="69"/>
      <c r="F19" s="69"/>
    </row>
    <row r="20" spans="1:6" ht="15">
      <c r="A20" s="6">
        <v>6</v>
      </c>
      <c r="B20" s="5" t="s">
        <v>15</v>
      </c>
      <c r="C20" s="69" t="s">
        <v>33</v>
      </c>
      <c r="D20" s="69"/>
      <c r="E20" s="69"/>
      <c r="F20" s="69"/>
    </row>
    <row r="21" spans="1:6" ht="24.75">
      <c r="A21" s="8">
        <v>7</v>
      </c>
      <c r="B21" s="9" t="s">
        <v>16</v>
      </c>
      <c r="C21" s="58" t="s">
        <v>17</v>
      </c>
      <c r="D21" s="58"/>
      <c r="E21" s="14" t="s">
        <v>18</v>
      </c>
      <c r="F21" s="15" t="s">
        <v>19</v>
      </c>
    </row>
    <row r="22" spans="1:6" ht="13.5" customHeight="1">
      <c r="A22" s="10"/>
      <c r="B22" s="11"/>
      <c r="C22" s="68" t="s">
        <v>20</v>
      </c>
      <c r="D22" s="68"/>
      <c r="E22" s="16">
        <v>52909</v>
      </c>
      <c r="F22" s="17">
        <f>+E22/C32*100</f>
        <v>65.00835504005505</v>
      </c>
    </row>
    <row r="23" spans="1:6" ht="13.5" customHeight="1">
      <c r="A23" s="10"/>
      <c r="B23" s="11"/>
      <c r="C23" s="68" t="s">
        <v>144</v>
      </c>
      <c r="D23" s="68"/>
      <c r="E23" s="16">
        <v>26455</v>
      </c>
      <c r="F23" s="17">
        <f>+E23/C32*100</f>
        <v>32.50479186120804</v>
      </c>
    </row>
    <row r="24" spans="1:6" ht="13.5" customHeight="1">
      <c r="A24" s="10"/>
      <c r="B24" s="11"/>
      <c r="C24" s="68" t="s">
        <v>21</v>
      </c>
      <c r="D24" s="68"/>
      <c r="E24" s="16">
        <v>295</v>
      </c>
      <c r="F24" s="17">
        <f>+E24/C32*100</f>
        <v>0.36246129650562736</v>
      </c>
    </row>
    <row r="25" spans="1:6" ht="13.5" customHeight="1">
      <c r="A25" s="10"/>
      <c r="B25" s="11"/>
      <c r="C25" s="68" t="s">
        <v>22</v>
      </c>
      <c r="D25" s="68"/>
      <c r="E25" s="16">
        <v>273</v>
      </c>
      <c r="F25" s="17">
        <f>+E25/C32*100</f>
        <v>0.3354302845628348</v>
      </c>
    </row>
    <row r="26" spans="1:6" ht="13.5" customHeight="1">
      <c r="A26" s="10"/>
      <c r="B26" s="11"/>
      <c r="C26" s="68" t="s">
        <v>23</v>
      </c>
      <c r="D26" s="68"/>
      <c r="E26" s="16">
        <v>229</v>
      </c>
      <c r="F26" s="17">
        <f>+E26/C32*100</f>
        <v>0.28136826067724974</v>
      </c>
    </row>
    <row r="27" spans="1:6" ht="13.5" customHeight="1">
      <c r="A27" s="10"/>
      <c r="B27" s="11"/>
      <c r="C27" s="68" t="s">
        <v>24</v>
      </c>
      <c r="D27" s="68"/>
      <c r="E27" s="16">
        <v>218</v>
      </c>
      <c r="F27" s="17">
        <f>+E27/C32*100</f>
        <v>0.26785275470585346</v>
      </c>
    </row>
    <row r="28" spans="1:6" ht="13.5" customHeight="1">
      <c r="A28" s="10"/>
      <c r="B28" s="11"/>
      <c r="C28" s="68" t="s">
        <v>25</v>
      </c>
      <c r="D28" s="68"/>
      <c r="E28" s="16">
        <v>186</v>
      </c>
      <c r="F28" s="17">
        <f>+E28/C32*100</f>
        <v>0.22853491915270063</v>
      </c>
    </row>
    <row r="29" spans="1:6" ht="13.5" customHeight="1">
      <c r="A29" s="10"/>
      <c r="B29" s="11"/>
      <c r="C29" s="55" t="s">
        <v>124</v>
      </c>
      <c r="D29" s="56"/>
      <c r="E29" s="16">
        <v>109</v>
      </c>
      <c r="F29" s="17">
        <f>+E29/C32*100</f>
        <v>0.13392637735292673</v>
      </c>
    </row>
    <row r="30" spans="1:6" ht="13.5" customHeight="1">
      <c r="A30" s="10"/>
      <c r="B30" s="11"/>
      <c r="C30" s="42" t="s">
        <v>125</v>
      </c>
      <c r="D30" s="43"/>
      <c r="E30" s="16">
        <v>98</v>
      </c>
      <c r="F30" s="17">
        <f>+E30/C32*100</f>
        <v>0.12041087138153046</v>
      </c>
    </row>
    <row r="31" spans="1:6" ht="13.5" customHeight="1">
      <c r="A31" s="12"/>
      <c r="B31" s="13"/>
      <c r="C31" s="68" t="s">
        <v>143</v>
      </c>
      <c r="D31" s="68"/>
      <c r="E31" s="16">
        <v>87</v>
      </c>
      <c r="F31" s="17">
        <f>+E31/C32*100</f>
        <v>0.10689536541013417</v>
      </c>
    </row>
    <row r="32" spans="1:6" ht="24.75">
      <c r="A32" s="6">
        <v>8</v>
      </c>
      <c r="B32" s="39" t="s">
        <v>129</v>
      </c>
      <c r="C32" s="3">
        <v>81388</v>
      </c>
      <c r="D32" s="4"/>
      <c r="E32" s="4"/>
      <c r="F32" s="5"/>
    </row>
    <row r="33" spans="1:6" ht="15">
      <c r="A33" s="8">
        <v>9</v>
      </c>
      <c r="B33" s="9" t="s">
        <v>36</v>
      </c>
      <c r="C33" s="58" t="s">
        <v>37</v>
      </c>
      <c r="D33" s="58"/>
      <c r="E33" s="58" t="s">
        <v>38</v>
      </c>
      <c r="F33" s="58"/>
    </row>
    <row r="34" spans="1:6" ht="15">
      <c r="A34" s="10"/>
      <c r="B34" s="11"/>
      <c r="C34" s="19" t="s">
        <v>39</v>
      </c>
      <c r="D34" s="20">
        <v>81388</v>
      </c>
      <c r="E34" s="21" t="s">
        <v>43</v>
      </c>
      <c r="F34" s="14" t="s">
        <v>43</v>
      </c>
    </row>
    <row r="35" spans="1:6" ht="15">
      <c r="A35" s="10"/>
      <c r="B35" s="11"/>
      <c r="C35" s="19" t="s">
        <v>40</v>
      </c>
      <c r="D35" s="19" t="s">
        <v>42</v>
      </c>
      <c r="E35" s="14" t="s">
        <v>43</v>
      </c>
      <c r="F35" s="14" t="s">
        <v>43</v>
      </c>
    </row>
    <row r="36" spans="1:6" ht="15">
      <c r="A36" s="12"/>
      <c r="B36" s="13"/>
      <c r="C36" s="19" t="s">
        <v>41</v>
      </c>
      <c r="D36" s="19" t="s">
        <v>107</v>
      </c>
      <c r="E36" s="14" t="s">
        <v>43</v>
      </c>
      <c r="F36" s="14" t="s">
        <v>43</v>
      </c>
    </row>
    <row r="37" spans="1:6" ht="15">
      <c r="A37" s="8">
        <v>10</v>
      </c>
      <c r="B37" s="9" t="s">
        <v>44</v>
      </c>
      <c r="C37" s="14" t="s">
        <v>45</v>
      </c>
      <c r="D37" s="14" t="s">
        <v>6</v>
      </c>
      <c r="E37" s="58" t="s">
        <v>46</v>
      </c>
      <c r="F37" s="58"/>
    </row>
    <row r="38" spans="1:6" ht="15">
      <c r="A38" s="12"/>
      <c r="B38" s="13"/>
      <c r="C38" s="14" t="s">
        <v>43</v>
      </c>
      <c r="D38" s="14" t="s">
        <v>43</v>
      </c>
      <c r="E38" s="58" t="s">
        <v>43</v>
      </c>
      <c r="F38" s="58"/>
    </row>
    <row r="39" spans="1:6" ht="30" customHeight="1">
      <c r="A39" s="6">
        <v>11</v>
      </c>
      <c r="B39" s="45" t="s">
        <v>47</v>
      </c>
      <c r="C39" s="51"/>
      <c r="D39" s="52" t="s">
        <v>105</v>
      </c>
      <c r="E39" s="45"/>
      <c r="F39" s="46"/>
    </row>
    <row r="40" spans="1:6" ht="15">
      <c r="A40" s="6">
        <v>12</v>
      </c>
      <c r="B40" s="49" t="s">
        <v>48</v>
      </c>
      <c r="C40" s="56"/>
      <c r="D40" s="55" t="s">
        <v>130</v>
      </c>
      <c r="E40" s="49"/>
      <c r="F40" s="56"/>
    </row>
    <row r="41" spans="1:6" ht="11.25" customHeight="1">
      <c r="A41" s="2"/>
      <c r="B41" s="2"/>
      <c r="C41" s="2"/>
      <c r="D41" s="2"/>
      <c r="E41" s="2"/>
      <c r="F41" s="2"/>
    </row>
    <row r="42" spans="1:6" ht="15">
      <c r="A42" s="6"/>
      <c r="B42" s="47" t="s">
        <v>49</v>
      </c>
      <c r="C42" s="47"/>
      <c r="D42" s="47"/>
      <c r="E42" s="47"/>
      <c r="F42" s="48"/>
    </row>
    <row r="43" spans="1:6" ht="28.5" customHeight="1">
      <c r="A43" s="10">
        <v>1</v>
      </c>
      <c r="B43" s="9" t="s">
        <v>50</v>
      </c>
      <c r="C43" s="73" t="s">
        <v>147</v>
      </c>
      <c r="D43" s="74"/>
      <c r="E43" s="74"/>
      <c r="F43" s="75"/>
    </row>
    <row r="44" spans="1:6" ht="15">
      <c r="A44" s="10"/>
      <c r="B44" s="11"/>
      <c r="C44" s="79" t="s">
        <v>148</v>
      </c>
      <c r="D44" s="71"/>
      <c r="E44" s="71"/>
      <c r="F44" s="72"/>
    </row>
    <row r="45" spans="1:6" ht="13.5" customHeight="1">
      <c r="A45" s="10"/>
      <c r="B45" s="11"/>
      <c r="C45" s="59" t="s">
        <v>141</v>
      </c>
      <c r="D45" s="60"/>
      <c r="E45" s="60"/>
      <c r="F45" s="61"/>
    </row>
    <row r="46" spans="1:6" ht="15" customHeight="1">
      <c r="A46" s="10"/>
      <c r="B46" s="11"/>
      <c r="C46" s="59" t="s">
        <v>142</v>
      </c>
      <c r="D46" s="60"/>
      <c r="E46" s="60"/>
      <c r="F46" s="61"/>
    </row>
    <row r="47" spans="1:6" ht="15">
      <c r="A47" s="12"/>
      <c r="B47" s="13"/>
      <c r="C47" s="62" t="s">
        <v>110</v>
      </c>
      <c r="D47" s="63"/>
      <c r="E47" s="63"/>
      <c r="F47" s="64"/>
    </row>
    <row r="48" spans="1:6" ht="15">
      <c r="A48" s="8">
        <v>2</v>
      </c>
      <c r="B48" s="9" t="s">
        <v>51</v>
      </c>
      <c r="C48" s="76" t="s">
        <v>111</v>
      </c>
      <c r="D48" s="77"/>
      <c r="E48" s="77"/>
      <c r="F48" s="78"/>
    </row>
    <row r="49" spans="1:6" ht="15">
      <c r="A49" s="10"/>
      <c r="B49" s="11"/>
      <c r="C49" s="70" t="s">
        <v>112</v>
      </c>
      <c r="D49" s="71"/>
      <c r="E49" s="71"/>
      <c r="F49" s="72"/>
    </row>
    <row r="50" spans="1:6" ht="15">
      <c r="A50" s="12"/>
      <c r="B50" s="13"/>
      <c r="C50" s="62" t="s">
        <v>113</v>
      </c>
      <c r="D50" s="63"/>
      <c r="E50" s="63"/>
      <c r="F50" s="64"/>
    </row>
    <row r="51" spans="1:6" ht="15">
      <c r="A51" s="6">
        <v>3</v>
      </c>
      <c r="B51" s="5" t="s">
        <v>108</v>
      </c>
      <c r="C51" s="55" t="s">
        <v>109</v>
      </c>
      <c r="D51" s="49"/>
      <c r="E51" s="49"/>
      <c r="F51" s="56"/>
    </row>
    <row r="52" ht="7.5" customHeight="1"/>
    <row r="53" spans="1:6" ht="15">
      <c r="A53" s="6"/>
      <c r="B53" s="47" t="s">
        <v>52</v>
      </c>
      <c r="C53" s="47"/>
      <c r="D53" s="47"/>
      <c r="E53" s="47"/>
      <c r="F53" s="48"/>
    </row>
    <row r="54" spans="1:6" ht="27" customHeight="1">
      <c r="A54" s="6">
        <v>1</v>
      </c>
      <c r="B54" s="26" t="s">
        <v>53</v>
      </c>
      <c r="C54" s="5"/>
      <c r="D54" s="52" t="s">
        <v>139</v>
      </c>
      <c r="E54" s="53"/>
      <c r="F54" s="54"/>
    </row>
    <row r="55" spans="1:6" ht="15">
      <c r="A55" s="6">
        <v>2</v>
      </c>
      <c r="B55" s="4" t="s">
        <v>55</v>
      </c>
      <c r="C55" s="5"/>
      <c r="D55" s="6">
        <v>2009</v>
      </c>
      <c r="E55" s="4">
        <v>2008</v>
      </c>
      <c r="F55" s="36" t="s">
        <v>114</v>
      </c>
    </row>
    <row r="56" spans="1:6" ht="15">
      <c r="A56" s="8"/>
      <c r="B56" s="22" t="s">
        <v>54</v>
      </c>
      <c r="C56" s="9"/>
      <c r="D56" s="16">
        <v>137985</v>
      </c>
      <c r="E56" s="16">
        <v>143499</v>
      </c>
      <c r="F56" s="37">
        <f>+D56/E56*100</f>
        <v>96.15746451194782</v>
      </c>
    </row>
    <row r="57" spans="1:6" ht="15">
      <c r="A57" s="10"/>
      <c r="B57" s="23" t="s">
        <v>56</v>
      </c>
      <c r="C57" s="11"/>
      <c r="D57" s="16">
        <v>127967</v>
      </c>
      <c r="E57" s="16">
        <v>137775</v>
      </c>
      <c r="F57" s="37">
        <f>+D57/E57*100</f>
        <v>92.88114679731446</v>
      </c>
    </row>
    <row r="58" spans="1:6" ht="15">
      <c r="A58" s="12"/>
      <c r="B58" s="24" t="s">
        <v>57</v>
      </c>
      <c r="C58" s="24"/>
      <c r="D58" s="16">
        <v>10018</v>
      </c>
      <c r="E58" s="16">
        <v>5724</v>
      </c>
      <c r="F58" s="37">
        <f>+D58/E58*100</f>
        <v>175.01747030048918</v>
      </c>
    </row>
    <row r="59" spans="1:6" ht="15">
      <c r="A59" s="6"/>
      <c r="B59" s="4" t="s">
        <v>58</v>
      </c>
      <c r="C59" s="5"/>
      <c r="D59" s="40">
        <v>0.121</v>
      </c>
      <c r="E59" s="38">
        <v>0.0642</v>
      </c>
      <c r="F59" s="41"/>
    </row>
    <row r="60" spans="1:6" ht="15">
      <c r="A60" s="6"/>
      <c r="B60" s="4" t="s">
        <v>71</v>
      </c>
      <c r="C60" s="5"/>
      <c r="D60" s="40">
        <v>0.0792</v>
      </c>
      <c r="E60" s="38">
        <v>0.2124</v>
      </c>
      <c r="F60" s="19"/>
    </row>
    <row r="61" spans="1:6" ht="15">
      <c r="A61" s="6"/>
      <c r="B61" s="4" t="s">
        <v>74</v>
      </c>
      <c r="C61" s="5"/>
      <c r="D61" s="40">
        <v>0.4652</v>
      </c>
      <c r="E61" s="38">
        <v>0.1407</v>
      </c>
      <c r="F61" s="19"/>
    </row>
    <row r="62" spans="1:6" ht="15">
      <c r="A62" s="6"/>
      <c r="B62" s="5" t="s">
        <v>79</v>
      </c>
      <c r="C62" s="5"/>
      <c r="D62" s="40">
        <v>6.4752</v>
      </c>
      <c r="E62" s="38">
        <v>2.4117</v>
      </c>
      <c r="F62" s="19"/>
    </row>
    <row r="63" spans="1:6" ht="15">
      <c r="A63" s="8"/>
      <c r="B63" s="9" t="s">
        <v>82</v>
      </c>
      <c r="C63" s="57" t="s">
        <v>37</v>
      </c>
      <c r="D63" s="58"/>
      <c r="E63" s="58" t="s">
        <v>38</v>
      </c>
      <c r="F63" s="58"/>
    </row>
    <row r="64" spans="1:6" ht="15">
      <c r="A64" s="10"/>
      <c r="B64" s="11"/>
      <c r="C64" s="5" t="s">
        <v>83</v>
      </c>
      <c r="D64" s="32">
        <v>500</v>
      </c>
      <c r="E64" s="21" t="s">
        <v>43</v>
      </c>
      <c r="F64" s="14" t="s">
        <v>43</v>
      </c>
    </row>
    <row r="65" spans="1:6" ht="15">
      <c r="A65" s="12"/>
      <c r="B65" s="13"/>
      <c r="C65" s="5" t="s">
        <v>84</v>
      </c>
      <c r="D65" s="32">
        <v>500</v>
      </c>
      <c r="E65" s="21" t="s">
        <v>43</v>
      </c>
      <c r="F65" s="14" t="s">
        <v>43</v>
      </c>
    </row>
    <row r="66" spans="1:6" ht="15">
      <c r="A66" s="6"/>
      <c r="B66" s="4" t="s">
        <v>128</v>
      </c>
      <c r="C66" s="5"/>
      <c r="D66" s="34">
        <f>+D65*C32</f>
        <v>40694000</v>
      </c>
      <c r="E66" s="35"/>
      <c r="F66" s="25"/>
    </row>
    <row r="67" spans="1:6" ht="15">
      <c r="A67" s="6"/>
      <c r="B67" s="4" t="s">
        <v>85</v>
      </c>
      <c r="C67" s="5"/>
      <c r="D67" s="33">
        <v>120.98</v>
      </c>
      <c r="E67" s="4">
        <v>64.22</v>
      </c>
      <c r="F67" s="37">
        <f>+D67/E67*100</f>
        <v>188.38368109623173</v>
      </c>
    </row>
    <row r="68" spans="1:6" ht="15">
      <c r="A68" s="6"/>
      <c r="B68" s="4" t="s">
        <v>86</v>
      </c>
      <c r="C68" s="5"/>
      <c r="D68" s="6" t="s">
        <v>87</v>
      </c>
      <c r="E68" s="4"/>
      <c r="F68" s="5"/>
    </row>
    <row r="69" spans="1:6" ht="15">
      <c r="A69" s="6">
        <v>3</v>
      </c>
      <c r="B69" s="4" t="s">
        <v>88</v>
      </c>
      <c r="C69" s="5"/>
      <c r="D69" s="6" t="s">
        <v>119</v>
      </c>
      <c r="E69" s="4"/>
      <c r="F69" s="5"/>
    </row>
    <row r="70" spans="1:6" ht="15">
      <c r="A70" s="6"/>
      <c r="B70" s="4" t="s">
        <v>89</v>
      </c>
      <c r="C70" s="5"/>
      <c r="D70" s="6" t="s">
        <v>100</v>
      </c>
      <c r="E70" s="4"/>
      <c r="F70" s="5"/>
    </row>
    <row r="71" spans="1:6" ht="38.25" customHeight="1">
      <c r="A71" s="6"/>
      <c r="B71" s="4" t="s">
        <v>90</v>
      </c>
      <c r="C71" s="5"/>
      <c r="D71" s="52" t="s">
        <v>146</v>
      </c>
      <c r="E71" s="45"/>
      <c r="F71" s="46"/>
    </row>
    <row r="72" spans="1:6" ht="50.25" customHeight="1">
      <c r="A72" s="6"/>
      <c r="B72" s="4" t="s">
        <v>91</v>
      </c>
      <c r="C72" s="5"/>
      <c r="D72" s="52" t="s">
        <v>101</v>
      </c>
      <c r="E72" s="45"/>
      <c r="F72" s="46"/>
    </row>
    <row r="73" spans="1:6" ht="15">
      <c r="A73" s="8">
        <v>4</v>
      </c>
      <c r="B73" s="22" t="s">
        <v>92</v>
      </c>
      <c r="C73" s="9"/>
      <c r="D73" s="49"/>
      <c r="E73" s="50"/>
      <c r="F73" s="51"/>
    </row>
    <row r="74" spans="1:6" ht="15">
      <c r="A74" s="10"/>
      <c r="B74" s="23" t="s">
        <v>93</v>
      </c>
      <c r="C74" s="11"/>
      <c r="D74" s="49" t="s">
        <v>43</v>
      </c>
      <c r="E74" s="50"/>
      <c r="F74" s="51"/>
    </row>
    <row r="75" spans="1:6" ht="15">
      <c r="A75" s="12"/>
      <c r="B75" s="24" t="s">
        <v>94</v>
      </c>
      <c r="C75" s="13"/>
      <c r="D75" s="49" t="s">
        <v>140</v>
      </c>
      <c r="E75" s="50"/>
      <c r="F75" s="51"/>
    </row>
    <row r="76" spans="1:6" ht="26.25" customHeight="1">
      <c r="A76" s="6">
        <v>5</v>
      </c>
      <c r="B76" s="45" t="s">
        <v>106</v>
      </c>
      <c r="C76" s="46"/>
      <c r="D76" s="52" t="s">
        <v>126</v>
      </c>
      <c r="E76" s="53"/>
      <c r="F76" s="54"/>
    </row>
    <row r="77" spans="1:6" ht="38.25" customHeight="1">
      <c r="A77" s="6">
        <v>6</v>
      </c>
      <c r="B77" s="4" t="s">
        <v>95</v>
      </c>
      <c r="C77" s="5"/>
      <c r="D77" s="52"/>
      <c r="E77" s="53"/>
      <c r="F77" s="54"/>
    </row>
    <row r="78" spans="1:6" ht="30" customHeight="1">
      <c r="A78" s="6">
        <v>7</v>
      </c>
      <c r="B78" s="4" t="s">
        <v>96</v>
      </c>
      <c r="C78" s="5"/>
      <c r="D78" s="52" t="s">
        <v>145</v>
      </c>
      <c r="E78" s="53"/>
      <c r="F78" s="54"/>
    </row>
    <row r="79" spans="1:6" ht="27.75" customHeight="1">
      <c r="A79" s="6">
        <v>8</v>
      </c>
      <c r="B79" s="4" t="s">
        <v>97</v>
      </c>
      <c r="C79" s="5"/>
      <c r="D79" s="52" t="s">
        <v>127</v>
      </c>
      <c r="E79" s="53"/>
      <c r="F79" s="54"/>
    </row>
    <row r="80" spans="1:6" ht="15">
      <c r="A80" s="6">
        <v>9</v>
      </c>
      <c r="B80" s="4" t="s">
        <v>98</v>
      </c>
      <c r="C80" s="5"/>
      <c r="D80" s="55"/>
      <c r="E80" s="50"/>
      <c r="F80" s="51"/>
    </row>
    <row r="81" spans="1:6" ht="15">
      <c r="A81" s="6">
        <v>10</v>
      </c>
      <c r="B81" s="4" t="s">
        <v>102</v>
      </c>
      <c r="C81" s="5"/>
      <c r="D81" s="55"/>
      <c r="E81" s="50"/>
      <c r="F81" s="51"/>
    </row>
    <row r="82" spans="1:6" ht="7.5" customHeight="1">
      <c r="A82" s="2"/>
      <c r="B82" s="2"/>
      <c r="C82" s="2"/>
      <c r="D82" s="2"/>
      <c r="E82" s="2"/>
      <c r="F82" s="2"/>
    </row>
    <row r="83" spans="1:6" ht="15">
      <c r="A83" s="6"/>
      <c r="B83" s="47" t="s">
        <v>99</v>
      </c>
      <c r="C83" s="47"/>
      <c r="D83" s="47"/>
      <c r="E83" s="47"/>
      <c r="F83" s="48"/>
    </row>
    <row r="84" spans="1:6" ht="15">
      <c r="A84" s="6"/>
      <c r="B84" s="4"/>
      <c r="C84" s="4"/>
      <c r="D84" s="4"/>
      <c r="E84" s="4"/>
      <c r="F84" s="5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 t="s">
        <v>149</v>
      </c>
      <c r="C86" s="2"/>
      <c r="D86" s="2"/>
      <c r="E86" s="44" t="s">
        <v>103</v>
      </c>
      <c r="F86" s="44"/>
    </row>
    <row r="87" spans="1:6" ht="15">
      <c r="A87" s="2"/>
      <c r="B87" s="2"/>
      <c r="C87" s="2"/>
      <c r="D87" s="2"/>
      <c r="E87" s="44" t="s">
        <v>104</v>
      </c>
      <c r="F87" s="44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</sheetData>
  <sheetProtection/>
  <mergeCells count="63">
    <mergeCell ref="C10:F10"/>
    <mergeCell ref="C11:F11"/>
    <mergeCell ref="C12:F12"/>
    <mergeCell ref="C13:F13"/>
    <mergeCell ref="C23:D23"/>
    <mergeCell ref="C15:F15"/>
    <mergeCell ref="C19:F19"/>
    <mergeCell ref="C16:F16"/>
    <mergeCell ref="C17:F17"/>
    <mergeCell ref="C18:F18"/>
    <mergeCell ref="C27:D27"/>
    <mergeCell ref="C28:D28"/>
    <mergeCell ref="C29:D29"/>
    <mergeCell ref="C24:D24"/>
    <mergeCell ref="C22:D22"/>
    <mergeCell ref="C48:F48"/>
    <mergeCell ref="E33:F33"/>
    <mergeCell ref="E37:F37"/>
    <mergeCell ref="E38:F38"/>
    <mergeCell ref="C44:F44"/>
    <mergeCell ref="C49:F49"/>
    <mergeCell ref="C50:F50"/>
    <mergeCell ref="C31:D31"/>
    <mergeCell ref="B39:C39"/>
    <mergeCell ref="D39:F39"/>
    <mergeCell ref="D40:F40"/>
    <mergeCell ref="B40:C40"/>
    <mergeCell ref="B42:F42"/>
    <mergeCell ref="C43:F43"/>
    <mergeCell ref="C33:D33"/>
    <mergeCell ref="B1:F1"/>
    <mergeCell ref="B3:F3"/>
    <mergeCell ref="B5:F5"/>
    <mergeCell ref="B7:F7"/>
    <mergeCell ref="B9:F9"/>
    <mergeCell ref="C26:D26"/>
    <mergeCell ref="C14:F14"/>
    <mergeCell ref="C21:D21"/>
    <mergeCell ref="C20:F20"/>
    <mergeCell ref="C25:D25"/>
    <mergeCell ref="C45:F45"/>
    <mergeCell ref="D75:F75"/>
    <mergeCell ref="D76:F76"/>
    <mergeCell ref="D77:F77"/>
    <mergeCell ref="D78:F78"/>
    <mergeCell ref="C46:F46"/>
    <mergeCell ref="C47:F47"/>
    <mergeCell ref="D71:F71"/>
    <mergeCell ref="D72:F72"/>
    <mergeCell ref="B53:F53"/>
    <mergeCell ref="D54:F54"/>
    <mergeCell ref="D79:F79"/>
    <mergeCell ref="D80:F80"/>
    <mergeCell ref="D81:F81"/>
    <mergeCell ref="C51:F51"/>
    <mergeCell ref="C63:D63"/>
    <mergeCell ref="E63:F63"/>
    <mergeCell ref="E86:F86"/>
    <mergeCell ref="E87:F87"/>
    <mergeCell ref="B76:C76"/>
    <mergeCell ref="B83:F83"/>
    <mergeCell ref="D73:F73"/>
    <mergeCell ref="D74:F74"/>
  </mergeCells>
  <hyperlinks>
    <hyperlink ref="C15" r:id="rId1" display="www.sitra.co.rs"/>
    <hyperlink ref="C16" r:id="rId2" display="sitra.kovacica@gmail.com"/>
  </hyperlinks>
  <printOptions/>
  <pageMargins left="0.37" right="0.4" top="0.41" bottom="0.4" header="0.27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zoomScalePageLayoutView="0" workbookViewId="0" topLeftCell="A10">
      <selection activeCell="B50" sqref="B50"/>
    </sheetView>
  </sheetViews>
  <sheetFormatPr defaultColWidth="9.140625" defaultRowHeight="15"/>
  <sheetData>
    <row r="3" ht="15">
      <c r="A3" t="s">
        <v>59</v>
      </c>
    </row>
    <row r="5" spans="2:12" ht="15">
      <c r="B5" t="s">
        <v>60</v>
      </c>
      <c r="E5" s="27">
        <v>6110</v>
      </c>
      <c r="F5" t="s">
        <v>61</v>
      </c>
      <c r="G5">
        <f>+E5/E6*100</f>
        <v>4.591878912679148</v>
      </c>
      <c r="I5" t="s">
        <v>62</v>
      </c>
      <c r="L5">
        <f>+G5/100</f>
        <v>0.045918789126791475</v>
      </c>
    </row>
    <row r="6" ht="15">
      <c r="E6">
        <v>133061</v>
      </c>
    </row>
    <row r="9" spans="2:12" ht="15">
      <c r="B9" s="27" t="s">
        <v>63</v>
      </c>
      <c r="C9" s="27"/>
      <c r="D9" t="s">
        <v>65</v>
      </c>
      <c r="E9" s="27">
        <v>133061</v>
      </c>
      <c r="F9" t="s">
        <v>66</v>
      </c>
      <c r="G9">
        <f>+E9/E10*100</f>
        <v>105.54365759248682</v>
      </c>
      <c r="I9" t="s">
        <v>67</v>
      </c>
      <c r="L9">
        <f>+G9/100</f>
        <v>1.0554365759248683</v>
      </c>
    </row>
    <row r="10" spans="2:5" ht="15">
      <c r="B10" t="s">
        <v>64</v>
      </c>
      <c r="E10" s="28">
        <v>126072</v>
      </c>
    </row>
    <row r="12" ht="15">
      <c r="B12" s="29"/>
    </row>
    <row r="13" spans="2:12" ht="15">
      <c r="B13" s="27" t="s">
        <v>64</v>
      </c>
      <c r="C13" t="s">
        <v>66</v>
      </c>
      <c r="E13" s="27">
        <v>126072</v>
      </c>
      <c r="F13" t="s">
        <v>66</v>
      </c>
      <c r="G13">
        <f>+E13/E14*100</f>
        <v>141.2476472169938</v>
      </c>
      <c r="I13" t="s">
        <v>69</v>
      </c>
      <c r="L13">
        <f>+G13/100</f>
        <v>1.412476472169938</v>
      </c>
    </row>
    <row r="14" spans="2:5" ht="15">
      <c r="B14" t="s">
        <v>68</v>
      </c>
      <c r="E14" s="28">
        <v>89256</v>
      </c>
    </row>
    <row r="17" spans="2:13" ht="15">
      <c r="B17" t="s">
        <v>70</v>
      </c>
      <c r="E17">
        <f>+G5*G9*G13/10000</f>
        <v>6.8454781751366856</v>
      </c>
      <c r="L17">
        <f>+L5*L9*L13</f>
        <v>0.06845478175136685</v>
      </c>
      <c r="M17">
        <f>+L17*100</f>
        <v>6.845478175136685</v>
      </c>
    </row>
    <row r="18" spans="8:14" ht="15">
      <c r="H18" t="s">
        <v>131</v>
      </c>
      <c r="L18">
        <f>+E5/E14</f>
        <v>0.06845478175136685</v>
      </c>
      <c r="M18">
        <f>+L18*100</f>
        <v>6.845478175136685</v>
      </c>
      <c r="N18" t="s">
        <v>132</v>
      </c>
    </row>
    <row r="21" ht="15">
      <c r="A21" t="s">
        <v>71</v>
      </c>
    </row>
    <row r="23" spans="2:10" ht="15">
      <c r="B23" s="27" t="s">
        <v>72</v>
      </c>
      <c r="C23" s="27"/>
      <c r="D23" t="s">
        <v>66</v>
      </c>
      <c r="E23" s="27">
        <v>36816</v>
      </c>
      <c r="F23" t="s">
        <v>66</v>
      </c>
      <c r="G23">
        <f>+E23/E24*100</f>
        <v>29.202360555872836</v>
      </c>
      <c r="I23" t="s">
        <v>133</v>
      </c>
      <c r="J23" t="s">
        <v>134</v>
      </c>
    </row>
    <row r="24" spans="2:5" ht="15">
      <c r="B24" t="s">
        <v>73</v>
      </c>
      <c r="E24">
        <v>126072</v>
      </c>
    </row>
    <row r="27" ht="15">
      <c r="A27" t="s">
        <v>75</v>
      </c>
    </row>
    <row r="29" spans="2:10" ht="15">
      <c r="B29" s="30" t="s">
        <v>76</v>
      </c>
      <c r="D29" t="s">
        <v>78</v>
      </c>
      <c r="E29" s="31">
        <v>2650</v>
      </c>
      <c r="F29" t="s">
        <v>66</v>
      </c>
      <c r="G29">
        <f>+E29/E30*100</f>
        <v>8.374944693761456</v>
      </c>
      <c r="I29" t="s">
        <v>135</v>
      </c>
      <c r="J29" t="s">
        <v>134</v>
      </c>
    </row>
    <row r="30" spans="2:5" ht="15">
      <c r="B30" t="s">
        <v>77</v>
      </c>
      <c r="E30">
        <v>31642</v>
      </c>
    </row>
    <row r="33" ht="15">
      <c r="A33" t="s">
        <v>79</v>
      </c>
    </row>
    <row r="35" spans="2:10" ht="15">
      <c r="B35" s="27" t="s">
        <v>80</v>
      </c>
      <c r="C35" s="27"/>
      <c r="D35" t="s">
        <v>66</v>
      </c>
      <c r="E35">
        <v>65012</v>
      </c>
      <c r="F35" t="s">
        <v>66</v>
      </c>
      <c r="G35">
        <f>+E35/E36*100</f>
        <v>176.58626684050412</v>
      </c>
      <c r="I35" t="s">
        <v>136</v>
      </c>
      <c r="J35" t="s">
        <v>134</v>
      </c>
    </row>
    <row r="36" spans="2:5" ht="15">
      <c r="B36" t="s">
        <v>81</v>
      </c>
      <c r="E36">
        <v>36816</v>
      </c>
    </row>
    <row r="39" ht="15">
      <c r="B39" t="s">
        <v>115</v>
      </c>
    </row>
    <row r="40" ht="15">
      <c r="B40" t="s">
        <v>116</v>
      </c>
    </row>
    <row r="41" ht="15">
      <c r="B41" t="s">
        <v>117</v>
      </c>
    </row>
    <row r="42" ht="15">
      <c r="B42" t="s">
        <v>118</v>
      </c>
    </row>
    <row r="45" ht="15">
      <c r="B45" t="s">
        <v>120</v>
      </c>
    </row>
    <row r="46" ht="15">
      <c r="B46" t="s">
        <v>121</v>
      </c>
    </row>
    <row r="47" ht="15">
      <c r="B47" t="s">
        <v>123</v>
      </c>
    </row>
    <row r="48" ht="15">
      <c r="B48" t="s">
        <v>122</v>
      </c>
    </row>
    <row r="50" ht="15">
      <c r="B50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" sqref="H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2010-08-12T08:48:55Z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