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bilans stanja" sheetId="1" r:id="rId1"/>
    <sheet name="bilans uspeha" sheetId="2" r:id="rId2"/>
    <sheet name="novcani tok" sheetId="3" r:id="rId3"/>
  </sheets>
  <externalReferences>
    <externalReference r:id="rId6"/>
    <externalReference r:id="rId7"/>
    <externalReference r:id="rId8"/>
  </externalReference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R194</author>
  </authors>
  <commentList>
    <comment ref="C10" authorId="0">
      <text>
        <r>
          <rPr>
            <b/>
            <sz val="8"/>
            <rFont val="Tahoma"/>
            <family val="0"/>
          </rPr>
          <t>R194:</t>
        </r>
        <r>
          <rPr>
            <sz val="8"/>
            <rFont val="Tahoma"/>
            <family val="0"/>
          </rPr>
          <t xml:space="preserve">
Razbija se na ucesce u zavisnim i u ostalim pravnim licima</t>
        </r>
      </text>
    </comment>
    <comment ref="C11" authorId="0">
      <text>
        <r>
          <rPr>
            <b/>
            <sz val="8"/>
            <rFont val="Tahoma"/>
            <family val="0"/>
          </rPr>
          <t>R194:</t>
        </r>
        <r>
          <rPr>
            <sz val="8"/>
            <rFont val="Tahoma"/>
            <family val="0"/>
          </rPr>
          <t xml:space="preserve">
Ucesce u kapitalu u nepovezanim pravnim licima.</t>
        </r>
      </text>
    </comment>
  </commentList>
</comments>
</file>

<file path=xl/sharedStrings.xml><?xml version="1.0" encoding="utf-8"?>
<sst xmlns="http://schemas.openxmlformats.org/spreadsheetml/2006/main" count="108" uniqueCount="102">
  <si>
    <t>Stalna imovina</t>
  </si>
  <si>
    <t>Obrtna imovina</t>
  </si>
  <si>
    <t>Kapital</t>
  </si>
  <si>
    <t>BILANS STANJA nekonsolidovani (zbirni)</t>
  </si>
  <si>
    <t>AKTIVA</t>
  </si>
  <si>
    <t>Nematerijalna ulaganja</t>
  </si>
  <si>
    <t>Nekretnine, postrojenja i oprema</t>
  </si>
  <si>
    <t>Investicione nekretnine</t>
  </si>
  <si>
    <t>Učešća u kapitalu zavisna pravna lica</t>
  </si>
  <si>
    <t>Učešća u kapitalu ostala pravna lica</t>
  </si>
  <si>
    <t>Dugoročni krediti zavisnim preduzećima</t>
  </si>
  <si>
    <t>Ostali dugoročni finansijski plasmani</t>
  </si>
  <si>
    <t>Zalihe</t>
  </si>
  <si>
    <t>Stalna sredstva namenjena prodaji</t>
  </si>
  <si>
    <t>Potraživanja</t>
  </si>
  <si>
    <t>Potraživanja za više plaćen porez na dobitak</t>
  </si>
  <si>
    <t>Kratkoročni finansijski plasmani</t>
  </si>
  <si>
    <t>Gotovinski ekvivalenti i gotovina</t>
  </si>
  <si>
    <t>Porez na dodatu vrednost i aktivna vremenska razgraničenja</t>
  </si>
  <si>
    <t>Ostala potraživanja</t>
  </si>
  <si>
    <t>UKUPNA AKTIVA</t>
  </si>
  <si>
    <t>Vanbilansna aktiva</t>
  </si>
  <si>
    <t>PASIVA</t>
  </si>
  <si>
    <t>Akcijski kapital</t>
  </si>
  <si>
    <t>Osnovni kapital</t>
  </si>
  <si>
    <t>Ostali kapital</t>
  </si>
  <si>
    <t>Emisiona premija</t>
  </si>
  <si>
    <t>Rezerve</t>
  </si>
  <si>
    <t>Nerealizovani dobici po osnovu hartija od vrednosti</t>
  </si>
  <si>
    <t>Neraspoređeni dobitak</t>
  </si>
  <si>
    <t>Dugoročne obaveze i rezervisanja</t>
  </si>
  <si>
    <t>Dugoročna rezervisanja</t>
  </si>
  <si>
    <t xml:space="preserve">Dugoročni krediti </t>
  </si>
  <si>
    <t>Ostale dugoročne obaveze</t>
  </si>
  <si>
    <t>Obaveze za lizing</t>
  </si>
  <si>
    <t>Kratkoročne obaveze</t>
  </si>
  <si>
    <t>Kratkoročne finansijske obaveze</t>
  </si>
  <si>
    <t>Obaveze iz poslovanja</t>
  </si>
  <si>
    <t>Ostale kratkoročne obaveze i pasivna vremenska razgraničenja</t>
  </si>
  <si>
    <t>Obaveze po osnovu poreza na dodatu vrednost  i ostalih javnih prihoda</t>
  </si>
  <si>
    <t>Obaveze po osnovu poreza na dobit</t>
  </si>
  <si>
    <t>Odložene poreske obaveze</t>
  </si>
  <si>
    <t>UKUPNA PASIVA</t>
  </si>
  <si>
    <t>Vanbilansna pasiva</t>
  </si>
  <si>
    <t>Metalac Holding</t>
  </si>
  <si>
    <t>U hiljadama dinara</t>
  </si>
  <si>
    <t>30.06.2010.</t>
  </si>
  <si>
    <t>BILANS USPEHA nekonsolidovani (zbirni)</t>
  </si>
  <si>
    <t>POSLOVNI PRIHODI</t>
  </si>
  <si>
    <t>Prihod od prodaje na domaćem tržištu</t>
  </si>
  <si>
    <t>Prihod od prodaje na inostranom tržištu</t>
  </si>
  <si>
    <t>Prihod od prodaje</t>
  </si>
  <si>
    <t>Prihodi od aktiviranja učinaka i robe</t>
  </si>
  <si>
    <t>Povećanje vrednosti zaliha  učinaka</t>
  </si>
  <si>
    <t>Smanjenje vrednosti zaliha učinaka</t>
  </si>
  <si>
    <t>Ostali poslovni prihodi</t>
  </si>
  <si>
    <t>POSLOVNI RASHODI</t>
  </si>
  <si>
    <t>Nabavna vrednost prodate robe</t>
  </si>
  <si>
    <t>Troškovi materijala i energije</t>
  </si>
  <si>
    <t>Troškovi zarada, naknada zarada i ostali</t>
  </si>
  <si>
    <t>lični rashodi</t>
  </si>
  <si>
    <t>Troškovi amortizacije</t>
  </si>
  <si>
    <t>Ostali poslovni rashodi</t>
  </si>
  <si>
    <t>POSLOVNI DOBITAK/(GUBITAK)</t>
  </si>
  <si>
    <t>FINANSIJSKI PRIHODI</t>
  </si>
  <si>
    <t>FINANSIJSKI RASHODI</t>
  </si>
  <si>
    <t>OSTALI PRIHODI</t>
  </si>
  <si>
    <t>OSTALI RASHODI</t>
  </si>
  <si>
    <t>DOBITAK/(GUBITAK) IZ REDOVNOG POSLOVANJA</t>
  </si>
  <si>
    <t>IZVEŠTAJ O TOKOVIMA GOTOVINE nekonsolidovani (zbirni)</t>
  </si>
  <si>
    <t>Tokovi gotovine iz poslovnih aktivnosti</t>
  </si>
  <si>
    <t>Prodaja i primljeni avansi</t>
  </si>
  <si>
    <t>Primljene kamate iz poslovnih aktivnosti</t>
  </si>
  <si>
    <t>Ostali prilivi iz redovnog poslovanja</t>
  </si>
  <si>
    <t>Isplate dobavljačima i dati avansi</t>
  </si>
  <si>
    <t>Zarade, naknade zarada i ostali lični rashodi</t>
  </si>
  <si>
    <t>Plaćene kamate</t>
  </si>
  <si>
    <t>Porez na dobitak</t>
  </si>
  <si>
    <t>Plaćanja po osnovu ostalih javnih prihoda</t>
  </si>
  <si>
    <t>Neto priliv/(odliv) gotovine iz poslovnih aktivnosti</t>
  </si>
  <si>
    <t>Tokovi gotovine iz aktivnosti investiranja</t>
  </si>
  <si>
    <t>Prodaja akcija i udela (neto priliv)</t>
  </si>
  <si>
    <t>Prodaja nekretnina, postrojenja i opreme</t>
  </si>
  <si>
    <t>Ostali finansijki plasmani (neto priliv)</t>
  </si>
  <si>
    <t>Primljene kamate</t>
  </si>
  <si>
    <t>Primljene dividende</t>
  </si>
  <si>
    <t>Kupovina akcija i udela (neto odliv)</t>
  </si>
  <si>
    <t>Kupovina nematerijalnih ulaganja, nekretnina i opreme</t>
  </si>
  <si>
    <t>Ostali finansijski plasmani (neto odlivi)</t>
  </si>
  <si>
    <t>Neto priliv/(odliv)gotovine iz aktivnosti investiranja</t>
  </si>
  <si>
    <t>Tokovi gotovine iz aktivnosti finansiranja</t>
  </si>
  <si>
    <t xml:space="preserve">Dugoročni i kratkoročni krediti (neto odliv) </t>
  </si>
  <si>
    <t>Odlivi za dividende i učešća u dobitku</t>
  </si>
  <si>
    <t>Finansiski lizing</t>
  </si>
  <si>
    <t>Neto priliv/(odliv) gotovine iz aktivnosti finansiranja</t>
  </si>
  <si>
    <t>Neto priliv/(odliv) gotovine</t>
  </si>
  <si>
    <t>Gotovina na početku obračunskog perioda</t>
  </si>
  <si>
    <t xml:space="preserve">Pozitivne kursne razlike po osnovu </t>
  </si>
  <si>
    <t xml:space="preserve">   preračuna gotovine, neto</t>
  </si>
  <si>
    <t>Gotovina na kraju obračunskog perioda</t>
  </si>
  <si>
    <t xml:space="preserve">                             GENERALNI DIREKTOR</t>
  </si>
  <si>
    <t xml:space="preserve">                            Petrašin Jakovljević, dipl. ing.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</si>
</sst>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_);_(* \(#,##0\);_(* \-_);_(@_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vertical="top" wrapText="1"/>
    </xf>
    <xf numFmtId="164" fontId="1" fillId="0" borderId="2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164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jg\Local%20Settings\Temporary%20Internet%20Files\Content.IE5\I1O7QLQ5\Metalac%20holding%20zbirni%20BU%20%2030.06.%20201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jg\Local%20Settings\Temporary%20Internet%20Files\Content.IE5\I1O7QLQ5\Metalac%20holding%20zbirni%20novcani%20tok%2030.06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jg\Local%20Settings\Temporary%20Internet%20Files\Content.IE5\SXU7CTY3\Metalac%20holding%20%20zbirni%20BS%2030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dna tabela"/>
      <sheetName val="BILANS USPEHA"/>
      <sheetName val="Sheet3"/>
    </sheetNames>
    <sheetDataSet>
      <sheetData sheetId="0">
        <row r="7">
          <cell r="R7">
            <v>2021911</v>
          </cell>
        </row>
        <row r="8">
          <cell r="R8">
            <v>704486</v>
          </cell>
        </row>
        <row r="11">
          <cell r="R11">
            <v>13746</v>
          </cell>
        </row>
        <row r="12">
          <cell r="R12">
            <v>77357</v>
          </cell>
        </row>
        <row r="13">
          <cell r="R13">
            <v>-6541</v>
          </cell>
        </row>
        <row r="14">
          <cell r="R14">
            <v>212906</v>
          </cell>
        </row>
        <row r="17">
          <cell r="R17">
            <v>1021720</v>
          </cell>
        </row>
        <row r="18">
          <cell r="R18">
            <v>767553</v>
          </cell>
        </row>
        <row r="20">
          <cell r="R20">
            <v>444843</v>
          </cell>
        </row>
        <row r="21">
          <cell r="R21">
            <v>95210</v>
          </cell>
        </row>
        <row r="22">
          <cell r="R22">
            <v>405632</v>
          </cell>
        </row>
        <row r="26">
          <cell r="R26">
            <v>274010</v>
          </cell>
        </row>
        <row r="28">
          <cell r="R28">
            <v>248645</v>
          </cell>
        </row>
        <row r="30">
          <cell r="R30">
            <v>14433</v>
          </cell>
        </row>
        <row r="32">
          <cell r="R32">
            <v>40139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vc tok Metalac holding zbir"/>
      <sheetName val="Radna tabela"/>
      <sheetName val="Sheet3"/>
    </sheetNames>
    <sheetDataSet>
      <sheetData sheetId="1">
        <row r="7">
          <cell r="R7">
            <v>3421381</v>
          </cell>
        </row>
        <row r="8">
          <cell r="R8">
            <v>2464</v>
          </cell>
        </row>
        <row r="9">
          <cell r="R9">
            <v>84731</v>
          </cell>
        </row>
        <row r="10">
          <cell r="R10">
            <v>-2633610</v>
          </cell>
        </row>
        <row r="11">
          <cell r="R11">
            <v>-443215</v>
          </cell>
        </row>
        <row r="12">
          <cell r="R12">
            <v>-30537</v>
          </cell>
        </row>
        <row r="13">
          <cell r="R13">
            <v>-11868</v>
          </cell>
        </row>
        <row r="14">
          <cell r="R14">
            <v>-158959</v>
          </cell>
        </row>
        <row r="19">
          <cell r="R19">
            <v>0</v>
          </cell>
        </row>
        <row r="20">
          <cell r="R20">
            <v>9835</v>
          </cell>
        </row>
        <row r="21">
          <cell r="R21">
            <v>5406</v>
          </cell>
        </row>
        <row r="22">
          <cell r="R22">
            <v>22415</v>
          </cell>
        </row>
        <row r="23">
          <cell r="R23">
            <v>77781</v>
          </cell>
        </row>
        <row r="24">
          <cell r="R24">
            <v>-5633</v>
          </cell>
        </row>
        <row r="25">
          <cell r="R25">
            <v>-32637</v>
          </cell>
        </row>
        <row r="26">
          <cell r="R26">
            <v>-45099</v>
          </cell>
        </row>
        <row r="31">
          <cell r="R31">
            <v>-5116</v>
          </cell>
        </row>
        <row r="32">
          <cell r="R32">
            <v>-150698</v>
          </cell>
        </row>
        <row r="33">
          <cell r="R33">
            <v>-966</v>
          </cell>
        </row>
        <row r="37">
          <cell r="R37">
            <v>615842</v>
          </cell>
        </row>
        <row r="39">
          <cell r="R39">
            <v>-2849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Zbirni Bilans stanja"/>
    </sheetNames>
    <sheetDataSet>
      <sheetData sheetId="1">
        <row r="5">
          <cell r="G5">
            <v>2711</v>
          </cell>
        </row>
        <row r="6">
          <cell r="G6">
            <v>1291848</v>
          </cell>
        </row>
        <row r="7">
          <cell r="G7">
            <v>714379</v>
          </cell>
        </row>
        <row r="8">
          <cell r="G8">
            <v>583155</v>
          </cell>
        </row>
        <row r="9">
          <cell r="G9">
            <v>1097909</v>
          </cell>
        </row>
        <row r="10">
          <cell r="G10">
            <v>2498</v>
          </cell>
        </row>
        <row r="12">
          <cell r="G12">
            <v>1336258</v>
          </cell>
        </row>
        <row r="13">
          <cell r="G13">
            <v>0</v>
          </cell>
        </row>
        <row r="14">
          <cell r="G14">
            <v>2000486</v>
          </cell>
        </row>
        <row r="15">
          <cell r="G15">
            <v>16490</v>
          </cell>
        </row>
        <row r="16">
          <cell r="G16">
            <v>209504</v>
          </cell>
        </row>
        <row r="17">
          <cell r="G17">
            <v>718668</v>
          </cell>
        </row>
        <row r="18">
          <cell r="G18">
            <v>62821</v>
          </cell>
        </row>
        <row r="19">
          <cell r="G19">
            <v>5514</v>
          </cell>
        </row>
        <row r="20">
          <cell r="G20">
            <v>47337</v>
          </cell>
        </row>
        <row r="22">
          <cell r="G22">
            <v>141789</v>
          </cell>
        </row>
        <row r="25">
          <cell r="G25">
            <v>526694</v>
          </cell>
        </row>
        <row r="26">
          <cell r="G26">
            <v>33899</v>
          </cell>
        </row>
        <row r="27">
          <cell r="G27">
            <v>464555</v>
          </cell>
        </row>
        <row r="28">
          <cell r="G28">
            <v>4256</v>
          </cell>
        </row>
        <row r="29">
          <cell r="G29">
            <v>234800</v>
          </cell>
        </row>
        <row r="30">
          <cell r="G30">
            <v>31827</v>
          </cell>
        </row>
        <row r="31">
          <cell r="G31">
            <v>2462408</v>
          </cell>
        </row>
        <row r="32">
          <cell r="G32">
            <v>83905</v>
          </cell>
        </row>
        <row r="34">
          <cell r="G34">
            <v>124937</v>
          </cell>
        </row>
        <row r="35">
          <cell r="G35">
            <v>833287</v>
          </cell>
        </row>
        <row r="36">
          <cell r="G36">
            <v>1099208</v>
          </cell>
        </row>
        <row r="37">
          <cell r="G37">
            <v>0</v>
          </cell>
        </row>
        <row r="39">
          <cell r="G39">
            <v>519036</v>
          </cell>
        </row>
        <row r="40">
          <cell r="G40">
            <v>1386829</v>
          </cell>
        </row>
        <row r="41">
          <cell r="G41">
            <v>353453</v>
          </cell>
        </row>
        <row r="42">
          <cell r="G42">
            <v>49421</v>
          </cell>
        </row>
        <row r="43">
          <cell r="G43">
            <v>161</v>
          </cell>
        </row>
        <row r="44">
          <cell r="G44">
            <v>48712</v>
          </cell>
        </row>
        <row r="46">
          <cell r="G46">
            <v>141789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8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56.00390625" style="4" customWidth="1"/>
    <col min="2" max="2" width="9.140625" style="4" customWidth="1"/>
    <col min="3" max="3" width="19.140625" style="4" customWidth="1"/>
    <col min="4" max="16384" width="9.140625" style="4" customWidth="1"/>
  </cols>
  <sheetData>
    <row r="1" ht="12.75"/>
    <row r="2" spans="1:3" ht="12.75">
      <c r="A2" s="43" t="s">
        <v>3</v>
      </c>
      <c r="C2" s="2" t="s">
        <v>44</v>
      </c>
    </row>
    <row r="3" ht="12.75">
      <c r="C3" s="2" t="s">
        <v>45</v>
      </c>
    </row>
    <row r="4" ht="12.75">
      <c r="C4" s="44" t="s">
        <v>46</v>
      </c>
    </row>
    <row r="5" ht="12.75">
      <c r="A5" s="43" t="s">
        <v>4</v>
      </c>
    </row>
    <row r="6" spans="1:3" ht="12.75">
      <c r="A6" s="43" t="s">
        <v>0</v>
      </c>
      <c r="C6" s="45">
        <f>SUM(C7:C13)</f>
        <v>3692500</v>
      </c>
    </row>
    <row r="7" spans="1:3" ht="12.75">
      <c r="A7" s="4" t="s">
        <v>5</v>
      </c>
      <c r="C7" s="12">
        <f>'[3]Sheet2'!G5</f>
        <v>2711</v>
      </c>
    </row>
    <row r="8" spans="1:3" ht="12.75">
      <c r="A8" s="4" t="s">
        <v>6</v>
      </c>
      <c r="C8" s="12">
        <f>'[3]Sheet2'!G6</f>
        <v>1291848</v>
      </c>
    </row>
    <row r="9" spans="1:3" ht="12.75">
      <c r="A9" s="4" t="s">
        <v>7</v>
      </c>
      <c r="C9" s="12">
        <f>'[3]Sheet2'!G7</f>
        <v>714379</v>
      </c>
    </row>
    <row r="10" spans="1:3" ht="12.75">
      <c r="A10" s="4" t="s">
        <v>8</v>
      </c>
      <c r="C10" s="12">
        <f>'[3]Sheet2'!G8-C11</f>
        <v>510131</v>
      </c>
    </row>
    <row r="11" spans="1:3" ht="12.75">
      <c r="A11" s="4" t="s">
        <v>9</v>
      </c>
      <c r="C11" s="12">
        <v>73024</v>
      </c>
    </row>
    <row r="12" spans="1:3" ht="12.75">
      <c r="A12" s="4" t="s">
        <v>10</v>
      </c>
      <c r="C12" s="12">
        <f>'[3]Sheet2'!G9</f>
        <v>1097909</v>
      </c>
    </row>
    <row r="13" spans="1:3" ht="12.75">
      <c r="A13" s="4" t="s">
        <v>11</v>
      </c>
      <c r="C13" s="13">
        <f>'[3]Sheet2'!G10</f>
        <v>2498</v>
      </c>
    </row>
    <row r="14" spans="1:3" ht="12.75">
      <c r="A14" s="43" t="s">
        <v>1</v>
      </c>
      <c r="C14" s="14">
        <f>SUM(C15:C22)</f>
        <v>4349741</v>
      </c>
    </row>
    <row r="15" spans="1:3" ht="12.75">
      <c r="A15" s="4" t="s">
        <v>12</v>
      </c>
      <c r="C15" s="12">
        <f>'[3]Sheet2'!G12</f>
        <v>1336258</v>
      </c>
    </row>
    <row r="16" spans="1:3" ht="12.75">
      <c r="A16" s="4" t="s">
        <v>13</v>
      </c>
      <c r="C16" s="12">
        <f>'[3]Sheet2'!G13</f>
        <v>0</v>
      </c>
    </row>
    <row r="17" spans="1:3" ht="12.75">
      <c r="A17" s="4" t="s">
        <v>14</v>
      </c>
      <c r="C17" s="12">
        <f>'[3]Sheet2'!G14</f>
        <v>2000486</v>
      </c>
    </row>
    <row r="18" spans="1:3" ht="12.75">
      <c r="A18" s="4" t="s">
        <v>15</v>
      </c>
      <c r="C18" s="12">
        <f>'[3]Sheet2'!G15</f>
        <v>16490</v>
      </c>
    </row>
    <row r="19" spans="1:3" ht="12.75">
      <c r="A19" s="4" t="s">
        <v>16</v>
      </c>
      <c r="C19" s="12">
        <f>'[3]Sheet2'!G16</f>
        <v>209504</v>
      </c>
    </row>
    <row r="20" spans="1:3" ht="12.75">
      <c r="A20" s="4" t="s">
        <v>17</v>
      </c>
      <c r="C20" s="12">
        <f>'[3]Sheet2'!G17</f>
        <v>718668</v>
      </c>
    </row>
    <row r="21" spans="1:3" ht="12.75">
      <c r="A21" s="4" t="s">
        <v>18</v>
      </c>
      <c r="C21" s="12">
        <f>'[3]Sheet2'!G18</f>
        <v>62821</v>
      </c>
    </row>
    <row r="22" spans="1:3" ht="12.75">
      <c r="A22" s="4" t="s">
        <v>19</v>
      </c>
      <c r="C22" s="12">
        <f>'[3]Sheet2'!G19</f>
        <v>5514</v>
      </c>
    </row>
    <row r="23" spans="1:3" ht="13.5" thickBot="1">
      <c r="A23" s="43" t="s">
        <v>20</v>
      </c>
      <c r="C23" s="46">
        <f>C6+C14</f>
        <v>8042241</v>
      </c>
    </row>
    <row r="24" spans="1:3" ht="13.5" thickTop="1">
      <c r="A24" s="4" t="s">
        <v>21</v>
      </c>
      <c r="C24" s="12">
        <f>'[3]Sheet2'!G22</f>
        <v>141789</v>
      </c>
    </row>
    <row r="26" spans="1:3" ht="12.75">
      <c r="A26" s="43" t="s">
        <v>22</v>
      </c>
      <c r="C26" s="16"/>
    </row>
    <row r="27" spans="1:3" ht="12.75">
      <c r="A27" s="43" t="s">
        <v>2</v>
      </c>
      <c r="C27" s="14">
        <f>SUM(C28:C34)</f>
        <v>3627197</v>
      </c>
    </row>
    <row r="28" spans="1:3" ht="12.75">
      <c r="A28" s="4" t="s">
        <v>23</v>
      </c>
      <c r="C28" s="12">
        <f>'[3]Sheet2'!G25</f>
        <v>526694</v>
      </c>
    </row>
    <row r="29" spans="1:3" ht="12.75">
      <c r="A29" s="4" t="s">
        <v>24</v>
      </c>
      <c r="C29" s="12">
        <f>'[3]Sheet2'!G26</f>
        <v>33899</v>
      </c>
    </row>
    <row r="30" spans="1:3" ht="12.75">
      <c r="A30" s="4" t="s">
        <v>25</v>
      </c>
      <c r="C30" s="12">
        <f>'[3]Sheet2'!G27</f>
        <v>464555</v>
      </c>
    </row>
    <row r="31" spans="1:3" ht="12.75">
      <c r="A31" s="4" t="s">
        <v>26</v>
      </c>
      <c r="C31" s="12">
        <f>'[3]Sheet2'!G28</f>
        <v>4256</v>
      </c>
    </row>
    <row r="32" spans="1:3" ht="12.75">
      <c r="A32" s="4" t="s">
        <v>27</v>
      </c>
      <c r="C32" s="12">
        <f>'[3]Sheet2'!G29</f>
        <v>234800</v>
      </c>
    </row>
    <row r="33" spans="1:3" ht="12.75">
      <c r="A33" s="4" t="s">
        <v>28</v>
      </c>
      <c r="C33" s="12">
        <f>'[3]Sheet2'!G30</f>
        <v>31827</v>
      </c>
    </row>
    <row r="34" spans="1:3" ht="12.75">
      <c r="A34" s="4" t="s">
        <v>29</v>
      </c>
      <c r="C34" s="13">
        <f>'[3]Sheet2'!G31-'[3]Sheet2'!G32-'[3]Sheet2'!G20</f>
        <v>2331166</v>
      </c>
    </row>
    <row r="35" spans="1:3" ht="12.75">
      <c r="A35" s="43" t="s">
        <v>30</v>
      </c>
      <c r="C35" s="45">
        <f>SUM(C36:C39)</f>
        <v>2057432</v>
      </c>
    </row>
    <row r="36" spans="1:3" ht="12.75">
      <c r="A36" s="4" t="s">
        <v>31</v>
      </c>
      <c r="C36" s="12">
        <f>'[3]Sheet2'!G34</f>
        <v>124937</v>
      </c>
    </row>
    <row r="37" spans="1:3" ht="12.75">
      <c r="A37" s="4" t="s">
        <v>32</v>
      </c>
      <c r="C37" s="12">
        <f>'[3]Sheet2'!G35</f>
        <v>833287</v>
      </c>
    </row>
    <row r="38" spans="1:3" ht="12.75">
      <c r="A38" s="4" t="s">
        <v>33</v>
      </c>
      <c r="C38" s="12">
        <f>'[3]Sheet2'!G36</f>
        <v>1099208</v>
      </c>
    </row>
    <row r="39" spans="1:3" ht="12.75">
      <c r="A39" s="4" t="s">
        <v>34</v>
      </c>
      <c r="C39" s="13">
        <f>'[3]Sheet2'!G37</f>
        <v>0</v>
      </c>
    </row>
    <row r="40" spans="1:3" ht="12.75">
      <c r="A40" s="43" t="s">
        <v>35</v>
      </c>
      <c r="C40" s="45">
        <f>SUM(C41:C45)</f>
        <v>2308900</v>
      </c>
    </row>
    <row r="41" spans="1:3" ht="12.75">
      <c r="A41" s="4" t="s">
        <v>36</v>
      </c>
      <c r="C41" s="12">
        <f>'[3]Sheet2'!G39</f>
        <v>519036</v>
      </c>
    </row>
    <row r="42" spans="1:3" ht="12.75">
      <c r="A42" s="4" t="s">
        <v>37</v>
      </c>
      <c r="C42" s="12">
        <f>'[3]Sheet2'!G40</f>
        <v>1386829</v>
      </c>
    </row>
    <row r="43" spans="1:3" ht="12.75">
      <c r="A43" s="4" t="s">
        <v>38</v>
      </c>
      <c r="C43" s="12">
        <f>'[3]Sheet2'!G41</f>
        <v>353453</v>
      </c>
    </row>
    <row r="44" spans="1:3" ht="12.75">
      <c r="A44" s="4" t="s">
        <v>39</v>
      </c>
      <c r="C44" s="12">
        <f>'[3]Sheet2'!G42</f>
        <v>49421</v>
      </c>
    </row>
    <row r="45" spans="1:3" ht="12.75">
      <c r="A45" s="4" t="s">
        <v>40</v>
      </c>
      <c r="C45" s="13">
        <f>'[3]Sheet2'!G43</f>
        <v>161</v>
      </c>
    </row>
    <row r="46" spans="1:3" ht="12.75">
      <c r="A46" s="43" t="s">
        <v>41</v>
      </c>
      <c r="C46" s="14">
        <f>'[3]Sheet2'!G44</f>
        <v>48712</v>
      </c>
    </row>
    <row r="47" spans="1:3" ht="13.5" thickBot="1">
      <c r="A47" s="43" t="s">
        <v>42</v>
      </c>
      <c r="C47" s="47">
        <f>C27+C35+C40+C46</f>
        <v>8042241</v>
      </c>
    </row>
    <row r="48" spans="1:3" ht="13.5" thickTop="1">
      <c r="A48" s="4" t="s">
        <v>43</v>
      </c>
      <c r="C48" s="12">
        <f>'[3]Sheet2'!G46</f>
        <v>141789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36"/>
  <sheetViews>
    <sheetView workbookViewId="0" topLeftCell="A1">
      <selection activeCell="B44" sqref="B44"/>
    </sheetView>
  </sheetViews>
  <sheetFormatPr defaultColWidth="9.140625" defaultRowHeight="12.75"/>
  <cols>
    <col min="1" max="1" width="50.421875" style="0" customWidth="1"/>
    <col min="2" max="2" width="14.140625" style="0" customWidth="1"/>
    <col min="3" max="3" width="18.7109375" style="4" customWidth="1"/>
  </cols>
  <sheetData>
    <row r="4" spans="1:3" ht="12.75">
      <c r="A4" s="1" t="s">
        <v>47</v>
      </c>
      <c r="C4" s="2" t="s">
        <v>44</v>
      </c>
    </row>
    <row r="5" ht="15.75">
      <c r="A5" s="3"/>
    </row>
    <row r="6" spans="1:3" ht="12.75">
      <c r="A6" s="5"/>
      <c r="C6" s="6" t="s">
        <v>45</v>
      </c>
    </row>
    <row r="7" spans="1:3" ht="12.75">
      <c r="A7" s="7"/>
      <c r="C7" s="8" t="s">
        <v>46</v>
      </c>
    </row>
    <row r="8" spans="1:3" ht="12.75">
      <c r="A8" s="9" t="s">
        <v>48</v>
      </c>
      <c r="C8" s="10">
        <f>C11+C13+C14+C15+C16</f>
        <v>3023865</v>
      </c>
    </row>
    <row r="9" spans="1:3" ht="12.75">
      <c r="A9" s="11" t="s">
        <v>49</v>
      </c>
      <c r="C9" s="12">
        <f>'[1]Radna tabela'!R7</f>
        <v>2021911</v>
      </c>
    </row>
    <row r="10" spans="1:3" ht="12.75">
      <c r="A10" s="11" t="s">
        <v>50</v>
      </c>
      <c r="C10" s="13">
        <f>'[1]Radna tabela'!R8</f>
        <v>704486</v>
      </c>
    </row>
    <row r="11" spans="1:3" ht="12.75">
      <c r="A11" s="9" t="s">
        <v>51</v>
      </c>
      <c r="C11" s="14">
        <f>SUM(C9:C10)</f>
        <v>2726397</v>
      </c>
    </row>
    <row r="12" ht="12.75">
      <c r="A12" s="11"/>
    </row>
    <row r="13" spans="1:3" ht="12.75">
      <c r="A13" s="11" t="s">
        <v>52</v>
      </c>
      <c r="C13" s="12">
        <f>'[1]Radna tabela'!R11</f>
        <v>13746</v>
      </c>
    </row>
    <row r="14" spans="1:3" ht="12.75">
      <c r="A14" s="11" t="s">
        <v>53</v>
      </c>
      <c r="C14" s="12">
        <f>'[1]Radna tabela'!R12</f>
        <v>77357</v>
      </c>
    </row>
    <row r="15" spans="1:3" ht="12.75">
      <c r="A15" s="11" t="s">
        <v>54</v>
      </c>
      <c r="C15" s="15">
        <f>'[1]Radna tabela'!R13</f>
        <v>-6541</v>
      </c>
    </row>
    <row r="16" spans="1:3" ht="12.75">
      <c r="A16" s="11" t="s">
        <v>55</v>
      </c>
      <c r="C16" s="12">
        <f>'[1]Radna tabela'!R14</f>
        <v>212906</v>
      </c>
    </row>
    <row r="17" spans="1:3" ht="12.75">
      <c r="A17" s="11"/>
      <c r="C17" s="16"/>
    </row>
    <row r="18" spans="1:3" ht="12.75">
      <c r="A18" s="9" t="s">
        <v>56</v>
      </c>
      <c r="C18" s="14">
        <f>SUM(C19:C24)</f>
        <v>2734958</v>
      </c>
    </row>
    <row r="19" spans="1:3" ht="12.75">
      <c r="A19" s="11" t="s">
        <v>57</v>
      </c>
      <c r="C19" s="12">
        <f>'[1]Radna tabela'!R17</f>
        <v>1021720</v>
      </c>
    </row>
    <row r="20" spans="1:3" ht="12.75">
      <c r="A20" s="11" t="s">
        <v>58</v>
      </c>
      <c r="C20" s="12">
        <f>'[1]Radna tabela'!R18</f>
        <v>767553</v>
      </c>
    </row>
    <row r="21" spans="1:3" ht="12.75">
      <c r="A21" s="11" t="s">
        <v>59</v>
      </c>
      <c r="C21" s="12"/>
    </row>
    <row r="22" spans="1:3" ht="12.75">
      <c r="A22" s="11" t="s">
        <v>60</v>
      </c>
      <c r="C22" s="12">
        <f>'[1]Radna tabela'!R20</f>
        <v>444843</v>
      </c>
    </row>
    <row r="23" spans="1:3" ht="12.75">
      <c r="A23" s="11" t="s">
        <v>61</v>
      </c>
      <c r="C23" s="12">
        <f>'[1]Radna tabela'!R21</f>
        <v>95210</v>
      </c>
    </row>
    <row r="24" spans="1:3" ht="12.75">
      <c r="A24" s="11" t="s">
        <v>62</v>
      </c>
      <c r="C24" s="12">
        <f>'[1]Radna tabela'!R22</f>
        <v>405632</v>
      </c>
    </row>
    <row r="25" ht="12.75">
      <c r="A25" s="17"/>
    </row>
    <row r="26" spans="1:3" ht="12.75">
      <c r="A26" s="9" t="s">
        <v>63</v>
      </c>
      <c r="C26" s="18">
        <f>C8-C18</f>
        <v>288907</v>
      </c>
    </row>
    <row r="27" ht="12.75">
      <c r="A27" s="17"/>
    </row>
    <row r="28" spans="1:3" ht="12.75">
      <c r="A28" s="9" t="s">
        <v>64</v>
      </c>
      <c r="C28" s="19">
        <f>'[1]Radna tabela'!R26</f>
        <v>274010</v>
      </c>
    </row>
    <row r="29" spans="1:3" ht="12.75">
      <c r="A29" s="9"/>
      <c r="C29" s="12"/>
    </row>
    <row r="30" spans="1:3" ht="12.75">
      <c r="A30" s="9" t="s">
        <v>65</v>
      </c>
      <c r="C30" s="19">
        <f>'[1]Radna tabela'!R28</f>
        <v>248645</v>
      </c>
    </row>
    <row r="31" spans="1:3" ht="12.75">
      <c r="A31" s="9"/>
      <c r="C31" s="12"/>
    </row>
    <row r="32" spans="1:3" ht="12.75">
      <c r="A32" s="20" t="s">
        <v>66</v>
      </c>
      <c r="C32" s="19">
        <f>'[1]Radna tabela'!R30</f>
        <v>14433</v>
      </c>
    </row>
    <row r="33" spans="1:3" ht="12.75">
      <c r="A33" s="20"/>
      <c r="C33" s="12"/>
    </row>
    <row r="34" spans="1:3" ht="12.75">
      <c r="A34" s="20" t="s">
        <v>67</v>
      </c>
      <c r="C34" s="19">
        <f>'[1]Radna tabela'!R32</f>
        <v>40139</v>
      </c>
    </row>
    <row r="35" spans="1:3" ht="12.75">
      <c r="A35" s="21"/>
      <c r="C35" s="16"/>
    </row>
    <row r="36" spans="1:3" ht="13.5" thickBot="1">
      <c r="A36" s="22" t="s">
        <v>68</v>
      </c>
      <c r="C36" s="23">
        <f>C26+C28-C30+C32-C34</f>
        <v>288566</v>
      </c>
    </row>
    <row r="37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9"/>
  <sheetViews>
    <sheetView workbookViewId="0" topLeftCell="A1">
      <selection activeCell="A46" sqref="A46"/>
    </sheetView>
  </sheetViews>
  <sheetFormatPr defaultColWidth="9.140625" defaultRowHeight="12.75"/>
  <cols>
    <col min="1" max="1" width="67.7109375" style="27" customWidth="1"/>
    <col min="2" max="2" width="17.8515625" style="27" customWidth="1"/>
    <col min="3" max="16384" width="9.140625" style="26" customWidth="1"/>
  </cols>
  <sheetData>
    <row r="1" spans="1:2" ht="16.5" customHeight="1">
      <c r="A1" s="24" t="s">
        <v>69</v>
      </c>
      <c r="B1" s="25" t="s">
        <v>44</v>
      </c>
    </row>
    <row r="2" ht="12.75">
      <c r="A2" s="24"/>
    </row>
    <row r="3" spans="1:2" ht="12.75">
      <c r="A3" s="28"/>
      <c r="B3" s="25" t="s">
        <v>45</v>
      </c>
    </row>
    <row r="4" spans="1:2" ht="12.75">
      <c r="A4" s="29"/>
      <c r="B4" s="30" t="s">
        <v>46</v>
      </c>
    </row>
    <row r="5" spans="1:2" ht="12.75">
      <c r="A5" s="29"/>
      <c r="B5" s="31"/>
    </row>
    <row r="6" spans="1:2" ht="12.75">
      <c r="A6" s="29" t="s">
        <v>70</v>
      </c>
      <c r="B6" s="31"/>
    </row>
    <row r="7" spans="1:2" ht="12.75">
      <c r="A7" s="32" t="s">
        <v>71</v>
      </c>
      <c r="B7" s="33">
        <f>'[2]Radna tabela'!R7</f>
        <v>3421381</v>
      </c>
    </row>
    <row r="8" spans="1:2" ht="12.75">
      <c r="A8" s="32" t="s">
        <v>72</v>
      </c>
      <c r="B8" s="33">
        <f>'[2]Radna tabela'!R8</f>
        <v>2464</v>
      </c>
    </row>
    <row r="9" spans="1:2" ht="12.75">
      <c r="A9" s="32" t="s">
        <v>73</v>
      </c>
      <c r="B9" s="34">
        <f>'[2]Radna tabela'!R9</f>
        <v>84731</v>
      </c>
    </row>
    <row r="10" spans="1:2" ht="12.75">
      <c r="A10" s="32" t="s">
        <v>74</v>
      </c>
      <c r="B10" s="34">
        <f>'[2]Radna tabela'!R10</f>
        <v>-2633610</v>
      </c>
    </row>
    <row r="11" spans="1:2" ht="12.75">
      <c r="A11" s="32" t="s">
        <v>75</v>
      </c>
      <c r="B11" s="34">
        <f>'[2]Radna tabela'!R11</f>
        <v>-443215</v>
      </c>
    </row>
    <row r="12" spans="1:2" ht="12.75">
      <c r="A12" s="32" t="s">
        <v>76</v>
      </c>
      <c r="B12" s="34">
        <f>'[2]Radna tabela'!R12</f>
        <v>-30537</v>
      </c>
    </row>
    <row r="13" spans="1:2" ht="12.75">
      <c r="A13" s="32" t="s">
        <v>77</v>
      </c>
      <c r="B13" s="34">
        <f>'[2]Radna tabela'!R13</f>
        <v>-11868</v>
      </c>
    </row>
    <row r="14" spans="1:2" ht="12.75">
      <c r="A14" s="32" t="s">
        <v>78</v>
      </c>
      <c r="B14" s="34">
        <f>'[2]Radna tabela'!R14</f>
        <v>-158959</v>
      </c>
    </row>
    <row r="15" spans="1:2" ht="12.75">
      <c r="A15" s="35"/>
      <c r="B15" s="36"/>
    </row>
    <row r="16" spans="1:2" ht="12.75">
      <c r="A16" s="29" t="s">
        <v>79</v>
      </c>
      <c r="B16" s="48">
        <f>SUM(B7:B14)</f>
        <v>230387</v>
      </c>
    </row>
    <row r="17" spans="1:2" ht="12.75">
      <c r="A17" s="35"/>
      <c r="B17" s="33"/>
    </row>
    <row r="18" spans="1:2" ht="12.75">
      <c r="A18" s="29" t="s">
        <v>80</v>
      </c>
      <c r="B18" s="37"/>
    </row>
    <row r="19" spans="1:2" ht="12.75">
      <c r="A19" s="32" t="s">
        <v>81</v>
      </c>
      <c r="B19" s="34">
        <f>'[2]Radna tabela'!R19</f>
        <v>0</v>
      </c>
    </row>
    <row r="20" spans="1:2" ht="12.75">
      <c r="A20" s="32" t="s">
        <v>82</v>
      </c>
      <c r="B20" s="34">
        <f>'[2]Radna tabela'!R20</f>
        <v>9835</v>
      </c>
    </row>
    <row r="21" spans="1:2" ht="12.75">
      <c r="A21" s="32" t="s">
        <v>83</v>
      </c>
      <c r="B21" s="34">
        <f>'[2]Radna tabela'!R21</f>
        <v>5406</v>
      </c>
    </row>
    <row r="22" spans="1:2" ht="12.75">
      <c r="A22" s="32" t="s">
        <v>84</v>
      </c>
      <c r="B22" s="34">
        <f>'[2]Radna tabela'!R22</f>
        <v>22415</v>
      </c>
    </row>
    <row r="23" spans="1:2" ht="12.75">
      <c r="A23" s="32" t="s">
        <v>85</v>
      </c>
      <c r="B23" s="34">
        <f>'[2]Radna tabela'!R23</f>
        <v>77781</v>
      </c>
    </row>
    <row r="24" spans="1:2" ht="12.75">
      <c r="A24" s="32" t="s">
        <v>86</v>
      </c>
      <c r="B24" s="34">
        <f>'[2]Radna tabela'!R24</f>
        <v>-5633</v>
      </c>
    </row>
    <row r="25" spans="1:2" ht="12.75">
      <c r="A25" s="32" t="s">
        <v>87</v>
      </c>
      <c r="B25" s="34">
        <f>'[2]Radna tabela'!R25</f>
        <v>-32637</v>
      </c>
    </row>
    <row r="26" spans="1:2" ht="12.75">
      <c r="A26" s="32" t="s">
        <v>88</v>
      </c>
      <c r="B26" s="34">
        <f>'[2]Radna tabela'!R26</f>
        <v>-45099</v>
      </c>
    </row>
    <row r="27" spans="1:2" ht="12.75">
      <c r="A27" s="35"/>
      <c r="B27" s="36"/>
    </row>
    <row r="28" spans="1:2" ht="12.75">
      <c r="A28" s="29" t="s">
        <v>89</v>
      </c>
      <c r="B28" s="49">
        <f>SUM(B19:B27)</f>
        <v>32068</v>
      </c>
    </row>
    <row r="29" spans="1:2" ht="12.75">
      <c r="A29" s="38"/>
      <c r="B29" s="33"/>
    </row>
    <row r="30" spans="1:2" ht="12.75">
      <c r="A30" s="29" t="s">
        <v>90</v>
      </c>
      <c r="B30" s="33"/>
    </row>
    <row r="31" spans="1:2" ht="12.75">
      <c r="A31" s="32" t="s">
        <v>91</v>
      </c>
      <c r="B31" s="37">
        <f>'[2]Radna tabela'!R31</f>
        <v>-5116</v>
      </c>
    </row>
    <row r="32" spans="1:2" ht="12.75">
      <c r="A32" s="32" t="s">
        <v>92</v>
      </c>
      <c r="B32" s="37">
        <f>'[2]Radna tabela'!R32</f>
        <v>-150698</v>
      </c>
    </row>
    <row r="33" spans="1:2" ht="12.75">
      <c r="A33" s="39" t="s">
        <v>93</v>
      </c>
      <c r="B33" s="37">
        <f>'[2]Radna tabela'!R33</f>
        <v>-966</v>
      </c>
    </row>
    <row r="34" spans="1:2" ht="12.75">
      <c r="A34" s="29" t="s">
        <v>94</v>
      </c>
      <c r="B34" s="49">
        <f>B31+B32+B33</f>
        <v>-156780</v>
      </c>
    </row>
    <row r="35" spans="1:2" ht="12.75">
      <c r="A35" s="35"/>
      <c r="B35" s="40"/>
    </row>
    <row r="36" spans="1:2" ht="12.75">
      <c r="A36" s="29" t="s">
        <v>95</v>
      </c>
      <c r="B36" s="37">
        <f>B16+B28+B34</f>
        <v>105675</v>
      </c>
    </row>
    <row r="37" spans="1:2" ht="12.75">
      <c r="A37" s="29" t="s">
        <v>96</v>
      </c>
      <c r="B37" s="40">
        <f>'[2]Radna tabela'!R37</f>
        <v>615842</v>
      </c>
    </row>
    <row r="38" spans="1:2" ht="12.75" customHeight="1">
      <c r="A38" s="29" t="s">
        <v>97</v>
      </c>
      <c r="B38" s="40"/>
    </row>
    <row r="39" spans="1:2" ht="12.75" customHeight="1">
      <c r="A39" s="29" t="s">
        <v>98</v>
      </c>
      <c r="B39" s="37">
        <f>'[2]Radna tabela'!R39</f>
        <v>-2849</v>
      </c>
    </row>
    <row r="40" spans="1:2" ht="12.75">
      <c r="A40" s="35"/>
      <c r="B40" s="40"/>
    </row>
    <row r="41" spans="1:2" ht="13.5" thickBot="1">
      <c r="A41" s="29" t="s">
        <v>99</v>
      </c>
      <c r="B41" s="50">
        <f>SUM(B36+B37+B39)</f>
        <v>718668</v>
      </c>
    </row>
    <row r="42" spans="1:2" ht="13.5" thickTop="1">
      <c r="A42" s="28"/>
      <c r="B42" s="41"/>
    </row>
    <row r="43" spans="1:2" ht="15.75">
      <c r="A43" s="42"/>
      <c r="B43" s="41"/>
    </row>
    <row r="44" ht="12.75">
      <c r="B44" s="41"/>
    </row>
    <row r="45" spans="1:2" ht="12.75">
      <c r="A45" s="27" t="s">
        <v>100</v>
      </c>
      <c r="B45" s="41"/>
    </row>
    <row r="46" spans="1:2" ht="12.75">
      <c r="A46" s="27" t="s">
        <v>101</v>
      </c>
      <c r="B46" s="41"/>
    </row>
    <row r="47" ht="12.75">
      <c r="B47" s="41"/>
    </row>
    <row r="48" ht="12.75">
      <c r="B48" s="41"/>
    </row>
    <row r="49" ht="12.75">
      <c r="B49" s="41"/>
    </row>
    <row r="50" ht="12.75">
      <c r="B50" s="41"/>
    </row>
    <row r="51" ht="12.75">
      <c r="B51" s="41"/>
    </row>
    <row r="52" ht="12.75">
      <c r="B52" s="41"/>
    </row>
    <row r="53" ht="12.75">
      <c r="B53" s="41"/>
    </row>
    <row r="54" ht="12.75">
      <c r="B54" s="41"/>
    </row>
    <row r="55" ht="12.75">
      <c r="B55" s="41"/>
    </row>
    <row r="56" ht="12.75">
      <c r="B56" s="41"/>
    </row>
    <row r="57" ht="12.75">
      <c r="B57" s="41"/>
    </row>
    <row r="58" ht="12.75">
      <c r="B58" s="41"/>
    </row>
    <row r="59" ht="12.75">
      <c r="B59" s="41"/>
    </row>
    <row r="60" ht="12.75">
      <c r="B60" s="41"/>
    </row>
    <row r="61" ht="12.75">
      <c r="B61" s="41"/>
    </row>
    <row r="62" ht="12.75">
      <c r="B62" s="41"/>
    </row>
    <row r="63" ht="12.75">
      <c r="B63" s="41"/>
    </row>
    <row r="64" ht="12.75">
      <c r="B64" s="41"/>
    </row>
    <row r="65" ht="12.75">
      <c r="B65" s="41"/>
    </row>
    <row r="66" ht="12.75">
      <c r="B66" s="41"/>
    </row>
    <row r="67" ht="12.75">
      <c r="B67" s="41"/>
    </row>
    <row r="68" ht="12.75">
      <c r="B68" s="41"/>
    </row>
    <row r="69" ht="12.75">
      <c r="B69" s="41"/>
    </row>
    <row r="70" ht="12.75">
      <c r="B70" s="41"/>
    </row>
    <row r="71" ht="12.75">
      <c r="B71" s="41"/>
    </row>
    <row r="72" ht="12.75">
      <c r="B72" s="41"/>
    </row>
    <row r="73" ht="12.75">
      <c r="B73" s="41"/>
    </row>
    <row r="74" ht="12.75">
      <c r="B74" s="41"/>
    </row>
    <row r="75" ht="12.75">
      <c r="B75" s="41"/>
    </row>
    <row r="76" ht="12.75">
      <c r="B76" s="41"/>
    </row>
    <row r="77" ht="12.75">
      <c r="B77" s="41"/>
    </row>
    <row r="78" ht="12.75">
      <c r="B78" s="41"/>
    </row>
    <row r="79" ht="12.75">
      <c r="B79" s="41"/>
    </row>
    <row r="80" ht="12.75">
      <c r="B80" s="41"/>
    </row>
    <row r="81" ht="12.75">
      <c r="B81" s="41"/>
    </row>
    <row r="82" ht="12.75">
      <c r="B82" s="41"/>
    </row>
    <row r="83" ht="12.75">
      <c r="B83" s="41"/>
    </row>
    <row r="84" ht="12.75">
      <c r="B84" s="41"/>
    </row>
    <row r="85" ht="12.75">
      <c r="B85" s="41"/>
    </row>
    <row r="86" ht="12.75">
      <c r="B86" s="41"/>
    </row>
    <row r="87" ht="12.75">
      <c r="B87" s="41"/>
    </row>
    <row r="88" ht="12.75">
      <c r="B88" s="41"/>
    </row>
    <row r="89" ht="12.75">
      <c r="B89" s="41"/>
    </row>
    <row r="90" ht="12.75">
      <c r="B90" s="41"/>
    </row>
    <row r="91" ht="12.75">
      <c r="B91" s="41"/>
    </row>
    <row r="92" ht="12.75">
      <c r="B92" s="41"/>
    </row>
    <row r="93" ht="12.75">
      <c r="B93" s="41"/>
    </row>
    <row r="94" ht="12.75">
      <c r="B94" s="41"/>
    </row>
    <row r="95" ht="12.75">
      <c r="B95" s="41"/>
    </row>
    <row r="96" ht="12.75">
      <c r="B96" s="41"/>
    </row>
    <row r="97" ht="12.75">
      <c r="B97" s="41"/>
    </row>
    <row r="98" ht="12.75">
      <c r="B98" s="41"/>
    </row>
    <row r="99" ht="12.75">
      <c r="B99" s="41"/>
    </row>
    <row r="100" ht="12.75">
      <c r="B100" s="41"/>
    </row>
    <row r="101" ht="12.75">
      <c r="B101" s="41"/>
    </row>
    <row r="102" ht="12.75">
      <c r="B102" s="41"/>
    </row>
    <row r="103" ht="12.75">
      <c r="B103" s="41"/>
    </row>
    <row r="104" ht="12.75">
      <c r="B104" s="41"/>
    </row>
    <row r="105" ht="12.75">
      <c r="B105" s="41"/>
    </row>
    <row r="106" ht="12.75">
      <c r="B106" s="41"/>
    </row>
    <row r="107" ht="12.75">
      <c r="B107" s="41"/>
    </row>
    <row r="108" ht="12.75">
      <c r="B108" s="41"/>
    </row>
    <row r="109" ht="12.75">
      <c r="B109" s="41"/>
    </row>
    <row r="110" ht="12.75">
      <c r="B110" s="41"/>
    </row>
    <row r="111" ht="12.75">
      <c r="B111" s="41"/>
    </row>
    <row r="112" ht="12.75">
      <c r="B112" s="41"/>
    </row>
    <row r="113" ht="12.75">
      <c r="B113" s="41"/>
    </row>
    <row r="114" ht="12.75">
      <c r="B114" s="41"/>
    </row>
    <row r="115" ht="12.75">
      <c r="B115" s="41"/>
    </row>
    <row r="116" ht="12.75">
      <c r="B116" s="41"/>
    </row>
    <row r="117" ht="12.75">
      <c r="B117" s="41"/>
    </row>
    <row r="118" ht="12.75">
      <c r="B118" s="41"/>
    </row>
    <row r="119" ht="12.75">
      <c r="B119" s="41"/>
    </row>
    <row r="120" ht="12.75">
      <c r="B120" s="41"/>
    </row>
    <row r="121" ht="12.75">
      <c r="B121" s="41"/>
    </row>
    <row r="122" ht="12.75">
      <c r="B122" s="41"/>
    </row>
    <row r="123" ht="12.75">
      <c r="B123" s="41"/>
    </row>
    <row r="124" ht="12.75">
      <c r="B124" s="41"/>
    </row>
    <row r="125" ht="12.75">
      <c r="B125" s="41"/>
    </row>
    <row r="126" ht="12.75">
      <c r="B126" s="41"/>
    </row>
    <row r="127" ht="12.75">
      <c r="B127" s="41"/>
    </row>
    <row r="128" ht="12.75">
      <c r="B128" s="41"/>
    </row>
    <row r="129" ht="12.75">
      <c r="B129" s="41"/>
    </row>
    <row r="130" ht="12.75">
      <c r="B130" s="41"/>
    </row>
    <row r="131" ht="12.75">
      <c r="B131" s="41"/>
    </row>
    <row r="132" ht="12.75">
      <c r="B132" s="41"/>
    </row>
    <row r="133" ht="12.75">
      <c r="B133" s="41"/>
    </row>
    <row r="134" ht="12.75">
      <c r="B134" s="41"/>
    </row>
    <row r="135" ht="12.75">
      <c r="B135" s="41"/>
    </row>
    <row r="136" ht="12.75">
      <c r="B136" s="41"/>
    </row>
    <row r="137" ht="12.75">
      <c r="B137" s="41"/>
    </row>
    <row r="138" ht="12.75">
      <c r="B138" s="41"/>
    </row>
    <row r="139" ht="12.75">
      <c r="B139" s="41"/>
    </row>
    <row r="140" ht="12.75">
      <c r="B140" s="41"/>
    </row>
    <row r="141" ht="12.75">
      <c r="B141" s="41"/>
    </row>
    <row r="142" ht="12.75">
      <c r="B142" s="41"/>
    </row>
    <row r="143" ht="12.75">
      <c r="B143" s="41"/>
    </row>
    <row r="144" ht="12.75">
      <c r="B144" s="41"/>
    </row>
    <row r="145" ht="12.75">
      <c r="B145" s="41"/>
    </row>
    <row r="146" ht="12.75">
      <c r="B146" s="41"/>
    </row>
    <row r="147" ht="12.75">
      <c r="B147" s="41"/>
    </row>
    <row r="148" ht="12.75">
      <c r="B148" s="41"/>
    </row>
    <row r="149" ht="12.75">
      <c r="B149" s="41"/>
    </row>
    <row r="150" ht="12.75">
      <c r="B150" s="41"/>
    </row>
    <row r="151" ht="12.75">
      <c r="B151" s="41"/>
    </row>
    <row r="152" ht="12.75">
      <c r="B152" s="41"/>
    </row>
    <row r="153" ht="12.75">
      <c r="B153" s="41"/>
    </row>
    <row r="154" ht="12.75">
      <c r="B154" s="41"/>
    </row>
    <row r="155" ht="12.75">
      <c r="B155" s="41"/>
    </row>
    <row r="156" ht="12.75">
      <c r="B156" s="41"/>
    </row>
    <row r="157" ht="12.75">
      <c r="B157" s="41"/>
    </row>
    <row r="158" ht="12.75">
      <c r="B158" s="41"/>
    </row>
    <row r="159" ht="12.75">
      <c r="B159" s="41"/>
    </row>
    <row r="160" ht="12.75">
      <c r="B160" s="41"/>
    </row>
    <row r="161" ht="12.75">
      <c r="B161" s="41"/>
    </row>
    <row r="162" ht="12.75">
      <c r="B162" s="41"/>
    </row>
    <row r="163" ht="12.75">
      <c r="B163" s="41"/>
    </row>
    <row r="164" ht="12.75">
      <c r="B164" s="41"/>
    </row>
    <row r="165" ht="12.75">
      <c r="B165" s="41"/>
    </row>
    <row r="166" ht="12.75">
      <c r="B166" s="41"/>
    </row>
    <row r="167" ht="12.75">
      <c r="B167" s="41"/>
    </row>
    <row r="168" ht="12.75">
      <c r="B168" s="41"/>
    </row>
    <row r="169" ht="12.75">
      <c r="B169" s="4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rtrifunovic</dc:creator>
  <cp:keywords/>
  <dc:description/>
  <cp:lastModifiedBy>pravna</cp:lastModifiedBy>
  <dcterms:created xsi:type="dcterms:W3CDTF">2010-08-04T08:32:48Z</dcterms:created>
  <dcterms:modified xsi:type="dcterms:W3CDTF">2010-08-04T11:43:57Z</dcterms:modified>
  <cp:category/>
  <cp:version/>
  <cp:contentType/>
  <cp:contentStatus/>
</cp:coreProperties>
</file>