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BANKE" sheetId="1" r:id="rId1"/>
  </sheets>
  <definedNames>
    <definedName name="_xlnm.Print_Area" localSheetId="0">'BANKE'!$A$1:$L$124</definedName>
  </definedNames>
  <calcPr fullCalcOnLoad="1"/>
</workbook>
</file>

<file path=xl/sharedStrings.xml><?xml version="1.0" encoding="utf-8"?>
<sst xmlns="http://schemas.openxmlformats.org/spreadsheetml/2006/main" count="149" uniqueCount="136">
  <si>
    <t>I ОСНОВНИ ПОДАЦИ</t>
  </si>
  <si>
    <t>3. матични број:</t>
  </si>
  <si>
    <t>2. адреса:</t>
  </si>
  <si>
    <t>4. ПИБ:</t>
  </si>
  <si>
    <t>БИЛАНС СТАЊА (у 000 дин)</t>
  </si>
  <si>
    <t>АКТИВА</t>
  </si>
  <si>
    <t>ПАСИВА</t>
  </si>
  <si>
    <t>БИЛАНС УСПЕХА  (у 000 дин)</t>
  </si>
  <si>
    <t xml:space="preserve">ИЗВЕШТАЈ О ПРОМЕНАМА НА КАПИТАЛУ (у 000 дин) </t>
  </si>
  <si>
    <t xml:space="preserve">II ФИНАНСИЈСКИ ИЗВЕШТАЈИ </t>
  </si>
  <si>
    <t>Готовина и готовински 
еквиваленти</t>
  </si>
  <si>
    <t>ОБАВЕЗЕ</t>
  </si>
  <si>
    <t>Обавезе по основу ХОВ</t>
  </si>
  <si>
    <t>Обавезе из добитка</t>
  </si>
  <si>
    <t>Резервисања</t>
  </si>
  <si>
    <t>Одложене пореске обавезе</t>
  </si>
  <si>
    <t>Стална средства намењена продаји и средства пословања које се обуставља</t>
  </si>
  <si>
    <t>УКУПНО ОБАВЕЗЕ</t>
  </si>
  <si>
    <t>КАПИТАЛ</t>
  </si>
  <si>
    <t>Нематеријална улагања</t>
  </si>
  <si>
    <t>Одложена пореска средства</t>
  </si>
  <si>
    <t>Губитак изнад износа капитала</t>
  </si>
  <si>
    <t>УКУПНА АКТИВА</t>
  </si>
  <si>
    <t>ВАНБИЛАНСНЕ ПОЗИЦИЈЕ</t>
  </si>
  <si>
    <t>А. ТОКОВИ ГОТОВИНЕ ИЗ
ПОСЛОВНИХ АКТИВНОСТИ</t>
  </si>
  <si>
    <t>ПРИХОДИ И РАСХОДИ РЕДОВНОГ ПОСЛОВАЊА</t>
  </si>
  <si>
    <t>I Приливи гот. из 
пословних активности</t>
  </si>
  <si>
    <t>Приходи од камата</t>
  </si>
  <si>
    <t>II Одливи гот. из 
пословних активности</t>
  </si>
  <si>
    <t>III Нето прилив/одлив готовине пре повећања или смањења у пласманима и депозитима</t>
  </si>
  <si>
    <t>IV Смањење пласмана и повећање узетих депозита</t>
  </si>
  <si>
    <t>Доб./ губ. по основу нак. и пров.</t>
  </si>
  <si>
    <t>V Повећање пласмана и смањење узетих депозита</t>
  </si>
  <si>
    <t>Нето приходи / расходи од курсних разлика</t>
  </si>
  <si>
    <t>VI Нето прилив / одлив готов. из посл. актив. пре пореза на добит</t>
  </si>
  <si>
    <t>Остали пословни приходи</t>
  </si>
  <si>
    <t>VII Нето прилив/одлив готов. из пословних aктивности</t>
  </si>
  <si>
    <t>Б. ТОКОВИ ГОТОВИНЕ ИЗ
АКТИВНОСТИ ИНВЕСТИРАЊА</t>
  </si>
  <si>
    <t>I Приливи готов. из активности инвест.</t>
  </si>
  <si>
    <t>II Одливи готов. из активности инвест.</t>
  </si>
  <si>
    <t>ДОБИТАК /  ГУБИТАК ИЗ РЕДОВНОГ ПОСЛОВАЊА</t>
  </si>
  <si>
    <t>В. ТОКОВИ ГОТОВИНЕ ИЗ
АКТИВНОСТИ ФИНАНСИРАЊА</t>
  </si>
  <si>
    <t>ДОБИТАК / ГУБИТАК ИЗ ПОСЛОВАЊА КОЈЕ СЕ ОБУСТАВЉА</t>
  </si>
  <si>
    <t>I Приливи готов. из активности финанс.</t>
  </si>
  <si>
    <t>ДОБИТАК / ГУБИТАК ПЕРИОДА ПРЕ ОПОРЕЗИВАЊА</t>
  </si>
  <si>
    <t>II Одливи готов. из активности финанс.</t>
  </si>
  <si>
    <t>III Нето прилив / одлив готовине по 
основу ХОВ</t>
  </si>
  <si>
    <t>Порез на добит</t>
  </si>
  <si>
    <t>IV Нето прилив / одлив готовине из активности финансирања</t>
  </si>
  <si>
    <t>Г.СВЕГА НЕТО ПРИЛИВИ 
ГОТОВИНЕ</t>
  </si>
  <si>
    <t>Д.СВЕГА НЕТО ОДЛИВИ 
ГОТОВИНЕ</t>
  </si>
  <si>
    <t xml:space="preserve">* АОП 009 - Учешћа у капиталу повезаних правних лица исказана по методу капитала
  АОП 117 - Позитивне кумулативне разлике по основу курсирања инооперација
  АОП 118 - Негативне кумулативне разлике по основу курсирања инооперација
  АОП 120 - Интерес мањинских власника
  Наведене позиције исказују се само у консолидованом билансу
</t>
  </si>
  <si>
    <t>ДОБИТАК / ГУБИТАК</t>
  </si>
  <si>
    <t>ЗАРАДА ПО АКЦИЈИ</t>
  </si>
  <si>
    <t>Основна зарада по акцији</t>
  </si>
  <si>
    <t>Умањена (разводњена) зарада по акцији</t>
  </si>
  <si>
    <t>* АОП 213 Нето приходи по основу пласмана у повезана правна лица по методу капитала
  АОП 214 Нето расходи по основу пласмана у повезана правна лица по методу капитала
  АОП 232 Нето добитак који припада мањинским улагачима
  АОП 233 Нето добитак који припада власницима матичног правног лица
  Наведене позиције исказују се само у консолидованом билансу успеха</t>
  </si>
  <si>
    <t>V МЕСТО И ВРЕМЕ ГДЕ СЕ МОЖЕ ИЗВРШИТИ УВИД У ФИНАНСИЈСКЕ ИЗВЕШТАЈЕ И ИЗВЕШТАЈ 
РЕВИЗОРА</t>
  </si>
  <si>
    <t>Стање на почетку год.</t>
  </si>
  <si>
    <t>Повећање током год.</t>
  </si>
  <si>
    <t>Смањење током год.</t>
  </si>
  <si>
    <t>Стање на крају год.</t>
  </si>
  <si>
    <t>Остали капитал</t>
  </si>
  <si>
    <t>Емисиона премија</t>
  </si>
  <si>
    <t>Губитак до висине капитала</t>
  </si>
  <si>
    <t>УКУПНО</t>
  </si>
  <si>
    <t>Ђ./Е .НЕТО 
ПОВЕЋАЊЕ/СМАЊЕЊЕ ГОТ.</t>
  </si>
  <si>
    <t>Ж. ГОТОВИНА НА ПОЧЕТКУ 
ГОДИНЕ</t>
  </si>
  <si>
    <t>З./И. ПОЗИТ. / НЕГАТ. КУРСНЕ РАЗЛИКЕ</t>
  </si>
  <si>
    <t>Ј. ГОТОВИНА НА КРАЈУ ПЕРИОДА</t>
  </si>
  <si>
    <t>Добитак / губит. по основу камата</t>
  </si>
  <si>
    <t xml:space="preserve">Приходи од промене вредности имовине и обавеза </t>
  </si>
  <si>
    <t>Расходи од промене вредности имовине и обавеза</t>
  </si>
  <si>
    <t>Акцијски капитал</t>
  </si>
  <si>
    <t>IV ЗНАЧАЈНЕ ПРОМЕНЕ ПРАВНОГ И ФИНАНСИЈСКОГ ПОЛОЖАЈА БАНКЕ И ДРУГЕ ВАЖНЕ ПРОМЕНЕ ПОДАТАКА САДРЖАНИХ У ПРОСПЕКТУ ЗА ИЗДАВАЊЕ, ОДНОСНО ПРОСПЕКТУ ЗА ОРГАНИЗОВАНО ТРГОВАЊЕ ХАРТИЈАМА ОД ВРЕДНОСТИ</t>
  </si>
  <si>
    <t>III Нето прилив / одлив готовине из активности инвестирања</t>
  </si>
  <si>
    <t xml:space="preserve">Уколико банка објави на  веб сајту финансијске извештаје у целини заједно са мишљењем ревизора, сходно Закону о рачуноводству и ревизији, дужна је да, на истом месту, објави и поглавље IV из извода из годишњих финансијских извештаја.
Банка је дужна да у средствима јавног информисања објави извод из финансијских извештаја, према напред наведеном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</si>
  <si>
    <t>Ревалоризационе резерве</t>
  </si>
  <si>
    <t>Губитак изнад висине капитала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</si>
  <si>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116/2006, 71/2008), објављује се</t>
  </si>
  <si>
    <t>1. пословно име:</t>
  </si>
  <si>
    <t>Нето добитак / губитак по основу продаје ХОВ расположивих за продају</t>
  </si>
  <si>
    <t>Нето добитак / губитак по основу  продаје ХОВ по фер вред. / БУ</t>
  </si>
  <si>
    <t>Нето добитак / губитак по основу продаје ХОВ које се држе до доспећа</t>
  </si>
  <si>
    <t>Нето добитак / губитак по основу продаје удела (учешћа)</t>
  </si>
  <si>
    <t>Нето добитак / губитак по основу продаје осталих пласмана</t>
  </si>
  <si>
    <t>Нето приходи / расходи од индиректних отписа пласмана и резервисања</t>
  </si>
  <si>
    <t>Трошкови зарада, накнада зарада и остали лични расходи</t>
  </si>
  <si>
    <t>Трошкови амортизације</t>
  </si>
  <si>
    <t>Оперативни и остали пословни 
расходи</t>
  </si>
  <si>
    <t>Уписани, а неуплаћени акцијски капитал</t>
  </si>
  <si>
    <t>Резерве из добити и остале резерве</t>
  </si>
  <si>
    <t>Добитак</t>
  </si>
  <si>
    <t>Сопствене акције</t>
  </si>
  <si>
    <t>Нереализовани губици по основу ХОВ расположивих за продају</t>
  </si>
  <si>
    <t xml:space="preserve">Опозиви, депозити и кредити </t>
  </si>
  <si>
    <t>Потраживања по основу камата, накнада, продаје, промене фер вредности деривата и друга потраживања</t>
  </si>
  <si>
    <t>Дати кредити и депозити</t>
  </si>
  <si>
    <t>Хартије од вредности 
(без сопствених акција)</t>
  </si>
  <si>
    <t>Удели (учешћа)</t>
  </si>
  <si>
    <t>Остали пласмани</t>
  </si>
  <si>
    <t>Основна средства и инвестиционе некретнине</t>
  </si>
  <si>
    <t>Остала средства</t>
  </si>
  <si>
    <t>Трансакциони депозити</t>
  </si>
  <si>
    <t>Остали депозити</t>
  </si>
  <si>
    <t>Примљени кредити</t>
  </si>
  <si>
    <t>Обавезе по основу камата, накнада 
и промене вредности деривата</t>
  </si>
  <si>
    <t>Обавезе за порезе</t>
  </si>
  <si>
    <t>Обавезе по основу средстава 
намењених продаји и средстава 
пословања које се обуставља</t>
  </si>
  <si>
    <t>Резерве из добити</t>
  </si>
  <si>
    <t>Губитак до нивоа капитала</t>
  </si>
  <si>
    <t>УКУПАН КАПИТАЛ</t>
  </si>
  <si>
    <t>УКУПНА ПАСИВА</t>
  </si>
  <si>
    <t>Приходи накнада и провизија</t>
  </si>
  <si>
    <t>Расходи накнада и провизија</t>
  </si>
  <si>
    <t>* АОП 325 Исплаћене дивиденде
  Наведену позицију посебно исказати у Извештају о токовима готовине</t>
  </si>
  <si>
    <t>Приходи од дивиденди и учешћа</t>
  </si>
  <si>
    <t>Губитак од смањења одложених пореских средстава и креирања одложених пореских обавеза</t>
  </si>
  <si>
    <t xml:space="preserve">Добитак од креираних одложених 
пореских средстава и смањења 
одложених пореских обавеза / </t>
  </si>
  <si>
    <t>Остале обавезе</t>
  </si>
  <si>
    <t>Марфин Банк а.д. Далматинска 22, Београд</t>
  </si>
  <si>
    <t>07534183</t>
  </si>
  <si>
    <t>Увид се може извршити сваког радног дана 8-16 часова у седишту банке, Далматинска 22.                                          Извод из финансијских извештаја је доступан на увид и на web страници Марфин Банк а.д. Београд: www.marfinbank.rs</t>
  </si>
  <si>
    <t>МАРФИН БАНК АД БЕОГРАД</t>
  </si>
  <si>
    <t>ДАЛМАТИНСКА 22, БЕОГРАД</t>
  </si>
  <si>
    <t>Нереализовани губици по основу хартија од вредности расположивих 
за продају</t>
  </si>
  <si>
    <t>Расходи од камата</t>
  </si>
  <si>
    <t>2009.</t>
  </si>
  <si>
    <t>ИЗВОД ИЗ ФИНАНСИЈСКИХ ИЗВЕШТАЈА ЗА 2010. ГОДИНУ</t>
  </si>
  <si>
    <t>2010.</t>
  </si>
  <si>
    <r>
      <t>III ЗАКЉУЧНО МИШЉЕЊЕ РЕВИЗОРА PricewaterhouseCoopers  О ФИНАНСИЈСКИМ ИЗВЕШТАЈИМА:</t>
    </r>
    <r>
      <rPr>
        <b/>
        <sz val="10"/>
        <rFont val="Arial"/>
        <family val="2"/>
      </rPr>
      <t xml:space="preserve">
</t>
    </r>
    <r>
      <rPr>
        <sz val="10"/>
        <rFont val="Arial"/>
        <family val="2"/>
      </rPr>
      <t>Према нашем мишљењу, изузев за ефекте питања наведеног у претходном пасусу, приложени финансијски извештаји у свим материјално значајним аспектима  приказују реално и објективно финансијско стање Марфин банке а.д. Београд са стањем на дан 31.децембра.2010. године, резултате њеног пословања и новчане токове за годину завршену на тај дан, у складу са Законом о рачуноводству и ревизији Републике Србије, прописима Народне банке Србије и обелодањивањима у Напомени 2 уз финансијске извештаје.</t>
    </r>
    <r>
      <rPr>
        <sz val="8"/>
        <rFont val="Arial"/>
        <family val="0"/>
      </rPr>
      <t xml:space="preserve">
</t>
    </r>
  </si>
  <si>
    <t>Исплаћене дивиденде</t>
  </si>
  <si>
    <t>Заменик Председника Извршног одбора банке</t>
  </si>
  <si>
    <t>Andreas Moyseos</t>
  </si>
  <si>
    <t>ИЗВЕШТАЈ О ТОКОВИМА ГОТОВИНЕ (у 000 дин)</t>
  </si>
  <si>
    <t xml:space="preserve">Банка је у току године извршила повећање основног капитала по Решењу Комисије за хартије од вредности број 4/0-06-928/6-10 од 22.03.2010. којим је одобрена XVII емисија акција и то 2.483.750 комада обичних акција номиналне вредности 500,00 динара што чини укупну емисиону вредност од РСД 1.241.875 хиљада. Емисиона цена износила је 600,00 динара. Купац је Marfin Popular Bank Public CO LTD. Повећање капитала је регистровано код Агенције за привредне регистре Решењем BD 27131/2010 од 25.03.2010. Решењем Агенције за привредне регистре BD 31729/2009 од 03.04.2009. године и Решењем Народне банке Србије о сагласности на именовање од 31.03.2009. именована је Rodoula Hadjikyriacou  за председника Извршног одбора уместо дотадашњег председника Мирослава  Пивића.                                                                                                                                                                                           </t>
  </si>
</sst>
</file>

<file path=xl/styles.xml><?xml version="1.0" encoding="utf-8"?>
<styleSheet xmlns="http://schemas.openxmlformats.org/spreadsheetml/2006/main">
  <numFmts count="2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quot;"/>
  </numFmts>
  <fonts count="47">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5">
    <xf numFmtId="0" fontId="0" fillId="0" borderId="0" xfId="0" applyAlignment="1">
      <alignment/>
    </xf>
    <xf numFmtId="0" fontId="1" fillId="0" borderId="0" xfId="0" applyFont="1" applyAlignment="1">
      <alignment horizontal="justify" vertical="center" wrapText="1"/>
    </xf>
    <xf numFmtId="0" fontId="1" fillId="0" borderId="0" xfId="0" applyFont="1" applyAlignment="1">
      <alignment/>
    </xf>
    <xf numFmtId="0" fontId="1" fillId="0" borderId="10" xfId="0" applyFont="1" applyBorder="1" applyAlignment="1">
      <alignment horizontal="center" vertical="center"/>
    </xf>
    <xf numFmtId="0" fontId="1" fillId="0" borderId="0" xfId="0" applyFont="1" applyAlignment="1">
      <alignment horizontal="right" vertical="center"/>
    </xf>
    <xf numFmtId="0" fontId="6" fillId="0" borderId="10" xfId="0" applyFont="1" applyBorder="1" applyAlignment="1">
      <alignment horizontal="right" vertical="center"/>
    </xf>
    <xf numFmtId="0" fontId="3" fillId="0" borderId="0" xfId="0" applyFont="1" applyBorder="1" applyAlignment="1">
      <alignment vertical="center" wrapText="1"/>
    </xf>
    <xf numFmtId="0" fontId="0" fillId="0" borderId="0" xfId="0" applyBorder="1" applyAlignment="1">
      <alignment/>
    </xf>
    <xf numFmtId="0" fontId="3"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center" vertical="top"/>
    </xf>
    <xf numFmtId="0" fontId="1" fillId="0" borderId="0" xfId="0" applyFont="1" applyBorder="1" applyAlignment="1">
      <alignment vertical="top" wrapText="1"/>
    </xf>
    <xf numFmtId="0" fontId="8" fillId="0" borderId="0" xfId="0" applyFont="1" applyBorder="1" applyAlignment="1">
      <alignment horizontal="center" vertical="top" wrapText="1"/>
    </xf>
    <xf numFmtId="0" fontId="5" fillId="0" borderId="0" xfId="0" applyFont="1" applyBorder="1" applyAlignment="1">
      <alignment horizontal="center" vertical="center"/>
    </xf>
    <xf numFmtId="0" fontId="3" fillId="0" borderId="0" xfId="0" applyFont="1" applyAlignment="1">
      <alignment horizontal="center"/>
    </xf>
    <xf numFmtId="0" fontId="1" fillId="0" borderId="0" xfId="0" applyFont="1" applyBorder="1" applyAlignment="1">
      <alignment horizontal="left" vertical="center"/>
    </xf>
    <xf numFmtId="3" fontId="1" fillId="0" borderId="10" xfId="0" applyNumberFormat="1" applyFont="1" applyBorder="1" applyAlignment="1">
      <alignment horizontal="right" vertical="center"/>
    </xf>
    <xf numFmtId="3" fontId="1" fillId="0" borderId="11"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10" xfId="0" applyNumberFormat="1" applyFont="1" applyBorder="1" applyAlignment="1">
      <alignment vertical="center"/>
    </xf>
    <xf numFmtId="3" fontId="1" fillId="0" borderId="13" xfId="0" applyNumberFormat="1" applyFont="1" applyBorder="1" applyAlignment="1">
      <alignment horizontal="right" vertical="center"/>
    </xf>
    <xf numFmtId="3" fontId="1" fillId="0" borderId="11" xfId="0" applyNumberFormat="1" applyFont="1" applyBorder="1" applyAlignment="1">
      <alignment vertical="center"/>
    </xf>
    <xf numFmtId="3" fontId="3" fillId="0" borderId="10" xfId="0" applyNumberFormat="1" applyFont="1" applyBorder="1" applyAlignment="1">
      <alignment horizontal="right" vertical="center"/>
    </xf>
    <xf numFmtId="3" fontId="0" fillId="0" borderId="0" xfId="0" applyNumberFormat="1" applyAlignment="1">
      <alignment/>
    </xf>
    <xf numFmtId="3" fontId="1" fillId="0" borderId="12" xfId="0" applyNumberFormat="1" applyFont="1" applyBorder="1" applyAlignment="1">
      <alignment vertical="center"/>
    </xf>
    <xf numFmtId="3" fontId="3" fillId="0" borderId="10" xfId="0" applyNumberFormat="1" applyFont="1" applyBorder="1" applyAlignment="1">
      <alignment vertical="center"/>
    </xf>
    <xf numFmtId="3" fontId="1" fillId="0" borderId="14" xfId="0" applyNumberFormat="1" applyFont="1" applyBorder="1" applyAlignment="1">
      <alignment vertical="center"/>
    </xf>
    <xf numFmtId="3" fontId="1" fillId="0" borderId="10" xfId="0" applyNumberFormat="1" applyFont="1" applyBorder="1" applyAlignment="1">
      <alignment vertical="center"/>
    </xf>
    <xf numFmtId="184" fontId="1" fillId="0" borderId="14" xfId="0" applyNumberFormat="1" applyFont="1" applyFill="1" applyBorder="1" applyAlignment="1">
      <alignment horizontal="right" vertical="center"/>
    </xf>
    <xf numFmtId="0" fontId="1" fillId="0" borderId="10" xfId="0" applyFont="1" applyBorder="1" applyAlignment="1">
      <alignment horizontal="center" vertical="top" wrapText="1"/>
    </xf>
    <xf numFmtId="3" fontId="1" fillId="0" borderId="10" xfId="0" applyNumberFormat="1" applyFont="1" applyBorder="1" applyAlignment="1">
      <alignment vertical="center"/>
    </xf>
    <xf numFmtId="3" fontId="1" fillId="0" borderId="10" xfId="0" applyNumberFormat="1" applyFont="1" applyBorder="1" applyAlignment="1">
      <alignmen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2" xfId="0" applyFont="1" applyBorder="1" applyAlignment="1">
      <alignment horizontal="left" vertical="center" wrapText="1"/>
    </xf>
    <xf numFmtId="0" fontId="1" fillId="0" borderId="23"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2" xfId="0" applyFont="1" applyFill="1" applyBorder="1" applyAlignment="1">
      <alignment horizontal="left" wrapText="1"/>
    </xf>
    <xf numFmtId="0" fontId="3" fillId="0" borderId="24" xfId="0" applyFont="1" applyFill="1" applyBorder="1" applyAlignment="1">
      <alignment horizontal="left" wrapText="1"/>
    </xf>
    <xf numFmtId="0" fontId="3" fillId="0" borderId="23" xfId="0" applyFont="1" applyFill="1" applyBorder="1" applyAlignment="1">
      <alignment horizontal="left" wrapText="1"/>
    </xf>
    <xf numFmtId="0" fontId="1" fillId="0" borderId="12" xfId="0" applyFont="1" applyBorder="1" applyAlignment="1">
      <alignment horizontal="left" vertical="center" wrapText="1"/>
    </xf>
    <xf numFmtId="0" fontId="1" fillId="0" borderId="24" xfId="0" applyFont="1" applyBorder="1" applyAlignment="1">
      <alignment horizontal="left" vertical="center"/>
    </xf>
    <xf numFmtId="0" fontId="1" fillId="0" borderId="23" xfId="0" applyFont="1" applyBorder="1" applyAlignment="1">
      <alignment horizontal="left" vertical="center"/>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7"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22" xfId="0" applyFont="1" applyBorder="1" applyAlignment="1">
      <alignment horizontal="center" vertical="top"/>
    </xf>
    <xf numFmtId="3" fontId="1" fillId="0" borderId="14" xfId="0" applyNumberFormat="1" applyFont="1" applyBorder="1" applyAlignment="1">
      <alignment horizontal="right" vertical="center"/>
    </xf>
    <xf numFmtId="3" fontId="1" fillId="0" borderId="11" xfId="0" applyNumberFormat="1" applyFont="1" applyBorder="1" applyAlignment="1">
      <alignment horizontal="right"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3" fontId="1" fillId="0" borderId="14" xfId="0" applyNumberFormat="1" applyFont="1" applyBorder="1" applyAlignment="1">
      <alignment vertical="center"/>
    </xf>
    <xf numFmtId="3" fontId="1" fillId="0" borderId="13" xfId="0" applyNumberFormat="1" applyFont="1" applyBorder="1" applyAlignment="1">
      <alignment vertical="center"/>
    </xf>
    <xf numFmtId="3" fontId="1" fillId="0" borderId="14"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2" fillId="0" borderId="0" xfId="0" applyFont="1" applyBorder="1" applyAlignment="1">
      <alignment horizontal="justify" vertical="center" wrapText="1"/>
    </xf>
    <xf numFmtId="0" fontId="12" fillId="0" borderId="0" xfId="0" applyFont="1" applyBorder="1" applyAlignment="1">
      <alignment horizontal="justify" vertical="center"/>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justify" vertical="center" wrapText="1"/>
    </xf>
    <xf numFmtId="0" fontId="9" fillId="0" borderId="0" xfId="0" applyFont="1" applyBorder="1" applyAlignment="1">
      <alignment horizontal="justify" vertical="center"/>
    </xf>
    <xf numFmtId="0" fontId="1" fillId="0" borderId="10" xfId="0" applyFont="1" applyBorder="1" applyAlignment="1">
      <alignment horizontal="left" vertical="center" wrapText="1"/>
    </xf>
    <xf numFmtId="3" fontId="1" fillId="0" borderId="10" xfId="0" applyNumberFormat="1" applyFont="1" applyBorder="1" applyAlignment="1">
      <alignment horizontal="center" vertical="center"/>
    </xf>
    <xf numFmtId="0" fontId="5" fillId="0" borderId="0" xfId="0" applyFont="1" applyBorder="1" applyAlignment="1">
      <alignment horizontal="center" vertical="center"/>
    </xf>
    <xf numFmtId="3" fontId="3" fillId="0" borderId="10" xfId="0" applyNumberFormat="1" applyFont="1" applyBorder="1" applyAlignment="1">
      <alignment horizontal="right" vertical="center"/>
    </xf>
    <xf numFmtId="0" fontId="4" fillId="0" borderId="0" xfId="0" applyFont="1" applyFill="1" applyBorder="1" applyAlignment="1">
      <alignment horizontal="left" vertical="top" wrapText="1"/>
    </xf>
    <xf numFmtId="0" fontId="1" fillId="0" borderId="12"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1" fillId="0" borderId="12"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0" fontId="1" fillId="0" borderId="12" xfId="0" applyFont="1" applyBorder="1" applyAlignment="1">
      <alignment horizontal="center" vertical="top" wrapText="1"/>
    </xf>
    <xf numFmtId="0" fontId="1" fillId="0" borderId="24" xfId="0" applyFont="1" applyBorder="1" applyAlignment="1">
      <alignment horizontal="center" vertical="top" wrapText="1"/>
    </xf>
    <xf numFmtId="0" fontId="1" fillId="0" borderId="23" xfId="0" applyFont="1" applyBorder="1" applyAlignment="1">
      <alignment horizontal="center" vertical="top"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3" fillId="0" borderId="12" xfId="0" applyFont="1" applyBorder="1" applyAlignment="1">
      <alignment horizontal="left" wrapText="1"/>
    </xf>
    <xf numFmtId="0" fontId="1" fillId="0" borderId="24" xfId="0" applyFont="1" applyBorder="1" applyAlignment="1">
      <alignment horizontal="left"/>
    </xf>
    <xf numFmtId="0" fontId="1" fillId="0" borderId="23" xfId="0" applyFont="1" applyBorder="1" applyAlignment="1">
      <alignment horizontal="left"/>
    </xf>
    <xf numFmtId="0" fontId="3" fillId="0" borderId="24" xfId="0" applyFont="1" applyBorder="1" applyAlignment="1">
      <alignment horizontal="left" vertical="center" wrapText="1"/>
    </xf>
    <xf numFmtId="0" fontId="3" fillId="0" borderId="23" xfId="0" applyFont="1" applyBorder="1" applyAlignment="1">
      <alignment horizontal="left" vertical="center" wrapText="1"/>
    </xf>
    <xf numFmtId="0" fontId="1" fillId="0" borderId="12"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3" fillId="0" borderId="10" xfId="0" applyFont="1" applyBorder="1" applyAlignment="1">
      <alignment vertical="center" wrapText="1"/>
    </xf>
    <xf numFmtId="3" fontId="1" fillId="0" borderId="10" xfId="0" applyNumberFormat="1" applyFont="1" applyBorder="1" applyAlignment="1">
      <alignmen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10" xfId="0" applyFont="1" applyBorder="1" applyAlignment="1">
      <alignment vertical="center"/>
    </xf>
    <xf numFmtId="0" fontId="1" fillId="0" borderId="24" xfId="0" applyFont="1" applyBorder="1" applyAlignment="1">
      <alignment vertical="center" wrapText="1"/>
    </xf>
    <xf numFmtId="0" fontId="1" fillId="0" borderId="23" xfId="0" applyFont="1" applyBorder="1" applyAlignment="1">
      <alignment vertical="center" wrapText="1"/>
    </xf>
    <xf numFmtId="0" fontId="3" fillId="0" borderId="12" xfId="0" applyFont="1" applyBorder="1" applyAlignment="1">
      <alignment horizontal="left" vertical="center"/>
    </xf>
    <xf numFmtId="0" fontId="1" fillId="0" borderId="12" xfId="0" applyFont="1" applyBorder="1" applyAlignment="1">
      <alignment horizontal="left" wrapText="1"/>
    </xf>
    <xf numFmtId="0" fontId="1" fillId="0" borderId="24" xfId="0" applyFont="1" applyBorder="1" applyAlignment="1">
      <alignment horizontal="left"/>
    </xf>
    <xf numFmtId="0" fontId="1" fillId="0" borderId="23" xfId="0" applyFont="1" applyBorder="1" applyAlignment="1">
      <alignment horizontal="left"/>
    </xf>
    <xf numFmtId="0" fontId="1" fillId="0" borderId="24" xfId="0" applyFont="1" applyBorder="1" applyAlignment="1">
      <alignment horizontal="left" wrapText="1"/>
    </xf>
    <xf numFmtId="0" fontId="1" fillId="0" borderId="23" xfId="0" applyFont="1" applyBorder="1" applyAlignment="1">
      <alignment horizontal="left" wrapText="1"/>
    </xf>
    <xf numFmtId="184" fontId="1" fillId="0" borderId="14" xfId="0" applyNumberFormat="1" applyFont="1" applyFill="1" applyBorder="1" applyAlignment="1">
      <alignment horizontal="center" vertical="center"/>
    </xf>
    <xf numFmtId="184" fontId="1" fillId="0" borderId="13" xfId="0" applyNumberFormat="1" applyFont="1" applyFill="1" applyBorder="1" applyAlignment="1">
      <alignment horizontal="center" vertical="center"/>
    </xf>
    <xf numFmtId="184" fontId="1" fillId="0" borderId="11" xfId="0" applyNumberFormat="1" applyFont="1" applyFill="1" applyBorder="1" applyAlignment="1">
      <alignment horizontal="center" vertical="center"/>
    </xf>
    <xf numFmtId="0" fontId="3" fillId="0" borderId="12"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center"/>
    </xf>
    <xf numFmtId="0" fontId="1" fillId="0" borderId="12" xfId="0" applyFont="1" applyBorder="1" applyAlignment="1">
      <alignment horizontal="left" vertical="center"/>
    </xf>
    <xf numFmtId="0" fontId="1" fillId="0" borderId="1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center"/>
    </xf>
    <xf numFmtId="0" fontId="1" fillId="0" borderId="10" xfId="0" applyFont="1" applyBorder="1" applyAlignment="1">
      <alignment horizontal="left" vertical="center"/>
    </xf>
    <xf numFmtId="0" fontId="3" fillId="0" borderId="10" xfId="0" applyFont="1" applyBorder="1" applyAlignment="1">
      <alignment horizontal="left" vertical="center"/>
    </xf>
    <xf numFmtId="0" fontId="0" fillId="0" borderId="10" xfId="0" applyBorder="1" applyAlignment="1">
      <alignment/>
    </xf>
    <xf numFmtId="0" fontId="1" fillId="0" borderId="10" xfId="0" applyFont="1" applyBorder="1" applyAlignment="1">
      <alignment horizontal="left" vertical="center" wrapText="1"/>
    </xf>
    <xf numFmtId="0" fontId="1" fillId="0" borderId="17" xfId="0" applyFont="1" applyBorder="1" applyAlignment="1">
      <alignment horizontal="left" vertical="center"/>
    </xf>
    <xf numFmtId="0" fontId="1" fillId="0" borderId="12"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3" fontId="1" fillId="0" borderId="10" xfId="0" applyNumberFormat="1" applyFont="1" applyBorder="1" applyAlignment="1">
      <alignment horizontal="right" vertical="center"/>
    </xf>
    <xf numFmtId="0" fontId="1" fillId="0" borderId="10" xfId="0" applyFont="1" applyBorder="1" applyAlignment="1">
      <alignment horizontal="center"/>
    </xf>
    <xf numFmtId="0" fontId="1" fillId="0" borderId="10" xfId="0" applyFont="1" applyBorder="1" applyAlignment="1">
      <alignment horizontal="left"/>
    </xf>
    <xf numFmtId="0" fontId="1" fillId="0" borderId="12" xfId="0" applyFont="1" applyBorder="1" applyAlignment="1">
      <alignment horizontal="center"/>
    </xf>
    <xf numFmtId="0" fontId="1" fillId="0" borderId="24" xfId="0" applyFont="1" applyBorder="1" applyAlignment="1">
      <alignment horizontal="center"/>
    </xf>
    <xf numFmtId="0" fontId="1" fillId="0" borderId="23" xfId="0" applyFont="1" applyBorder="1" applyAlignment="1">
      <alignment horizontal="center"/>
    </xf>
    <xf numFmtId="49" fontId="1" fillId="0" borderId="10" xfId="0" applyNumberFormat="1" applyFont="1" applyBorder="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21" xfId="0" applyFont="1" applyBorder="1" applyAlignment="1">
      <alignment horizontal="center"/>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center" wrapText="1"/>
    </xf>
    <xf numFmtId="0" fontId="0" fillId="0" borderId="24" xfId="0" applyBorder="1" applyAlignment="1">
      <alignment horizontal="left" vertical="center"/>
    </xf>
    <xf numFmtId="0" fontId="0" fillId="0" borderId="23" xfId="0" applyBorder="1" applyAlignment="1">
      <alignment horizontal="left" vertical="center"/>
    </xf>
    <xf numFmtId="0" fontId="1" fillId="0" borderId="10" xfId="0" applyFont="1" applyBorder="1" applyAlignment="1">
      <alignment horizontal="left" vertical="center"/>
    </xf>
    <xf numFmtId="3" fontId="1" fillId="0" borderId="13" xfId="0" applyNumberFormat="1" applyFont="1" applyBorder="1" applyAlignment="1">
      <alignment horizontal="right" vertical="center"/>
    </xf>
    <xf numFmtId="0" fontId="3" fillId="0" borderId="12" xfId="0" applyFont="1" applyBorder="1" applyAlignment="1">
      <alignment horizontal="left" vertical="center" wrapText="1"/>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3" fontId="1" fillId="0" borderId="11" xfId="0" applyNumberFormat="1" applyFont="1" applyBorder="1" applyAlignment="1">
      <alignment vertical="center"/>
    </xf>
    <xf numFmtId="0" fontId="5" fillId="0" borderId="21" xfId="0" applyFont="1" applyBorder="1" applyAlignment="1">
      <alignment horizont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3"/>
  <sheetViews>
    <sheetView tabSelected="1" workbookViewId="0" topLeftCell="A105">
      <selection activeCell="N105" sqref="N105"/>
    </sheetView>
  </sheetViews>
  <sheetFormatPr defaultColWidth="9.140625" defaultRowHeight="12.75"/>
  <cols>
    <col min="5" max="6" width="10.8515625" style="0" bestFit="1" customWidth="1"/>
    <col min="11" max="11" width="9.7109375" style="0" customWidth="1"/>
  </cols>
  <sheetData>
    <row r="1" spans="2:11" ht="38.25" customHeight="1">
      <c r="B1" s="214" t="s">
        <v>79</v>
      </c>
      <c r="C1" s="214"/>
      <c r="D1" s="214"/>
      <c r="E1" s="214"/>
      <c r="F1" s="214"/>
      <c r="G1" s="214"/>
      <c r="H1" s="214"/>
      <c r="I1" s="214"/>
      <c r="J1" s="214"/>
      <c r="K1" s="214"/>
    </row>
    <row r="2" spans="2:11" ht="12.75">
      <c r="B2" s="1"/>
      <c r="C2" s="1"/>
      <c r="D2" s="1"/>
      <c r="E2" s="1"/>
      <c r="F2" s="1"/>
      <c r="G2" s="1"/>
      <c r="H2" s="1"/>
      <c r="I2" s="1"/>
      <c r="J2" s="1"/>
      <c r="K2" s="1"/>
    </row>
    <row r="3" spans="2:11" ht="12.75">
      <c r="B3" s="183" t="s">
        <v>128</v>
      </c>
      <c r="C3" s="183"/>
      <c r="D3" s="183"/>
      <c r="E3" s="183"/>
      <c r="F3" s="183"/>
      <c r="G3" s="183"/>
      <c r="H3" s="183"/>
      <c r="I3" s="183"/>
      <c r="J3" s="183"/>
      <c r="K3" s="183"/>
    </row>
    <row r="4" spans="2:11" ht="12.75">
      <c r="B4" s="184" t="s">
        <v>120</v>
      </c>
      <c r="C4" s="184"/>
      <c r="D4" s="184"/>
      <c r="E4" s="184"/>
      <c r="F4" s="184"/>
      <c r="G4" s="184"/>
      <c r="H4" s="184"/>
      <c r="I4" s="184"/>
      <c r="J4" s="184"/>
      <c r="K4" s="184"/>
    </row>
    <row r="5" spans="2:11" ht="12.75">
      <c r="B5" s="2"/>
      <c r="C5" s="2"/>
      <c r="D5" s="2"/>
      <c r="E5" s="2"/>
      <c r="F5" s="2"/>
      <c r="G5" s="2"/>
      <c r="H5" s="2"/>
      <c r="I5" s="2"/>
      <c r="J5" s="2"/>
      <c r="K5" s="21"/>
    </row>
    <row r="6" spans="2:11" ht="12.75">
      <c r="B6" s="185" t="s">
        <v>0</v>
      </c>
      <c r="C6" s="185"/>
      <c r="D6" s="185"/>
      <c r="E6" s="185"/>
      <c r="F6" s="185"/>
      <c r="G6" s="185"/>
      <c r="H6" s="185"/>
      <c r="I6" s="185"/>
      <c r="J6" s="185"/>
      <c r="K6" s="185"/>
    </row>
    <row r="7" spans="2:11" ht="12.75">
      <c r="B7" s="174" t="s">
        <v>80</v>
      </c>
      <c r="C7" s="174"/>
      <c r="D7" s="173" t="s">
        <v>123</v>
      </c>
      <c r="E7" s="173"/>
      <c r="F7" s="173"/>
      <c r="G7" s="173"/>
      <c r="H7" s="174" t="s">
        <v>1</v>
      </c>
      <c r="I7" s="174"/>
      <c r="J7" s="178" t="s">
        <v>121</v>
      </c>
      <c r="K7" s="178"/>
    </row>
    <row r="8" spans="2:11" ht="12.75">
      <c r="B8" s="174" t="s">
        <v>2</v>
      </c>
      <c r="C8" s="174"/>
      <c r="D8" s="175" t="s">
        <v>124</v>
      </c>
      <c r="E8" s="176"/>
      <c r="F8" s="176"/>
      <c r="G8" s="177"/>
      <c r="H8" s="174" t="s">
        <v>3</v>
      </c>
      <c r="I8" s="174"/>
      <c r="J8" s="175">
        <v>100003148</v>
      </c>
      <c r="K8" s="177"/>
    </row>
    <row r="9" ht="7.5" customHeight="1"/>
    <row r="10" spans="2:11" ht="12.75">
      <c r="B10" s="179" t="s">
        <v>9</v>
      </c>
      <c r="C10" s="179"/>
      <c r="D10" s="179"/>
      <c r="E10" s="179"/>
      <c r="F10" s="179"/>
      <c r="G10" s="179"/>
      <c r="H10" s="179"/>
      <c r="I10" s="179"/>
      <c r="J10" s="179"/>
      <c r="K10" s="179"/>
    </row>
    <row r="12" spans="2:11" ht="12.75">
      <c r="B12" s="180" t="s">
        <v>4</v>
      </c>
      <c r="C12" s="180"/>
      <c r="D12" s="180"/>
      <c r="E12" s="180"/>
      <c r="F12" s="180"/>
      <c r="G12" s="180"/>
      <c r="H12" s="180"/>
      <c r="I12" s="180"/>
      <c r="J12" s="180"/>
      <c r="K12" s="180"/>
    </row>
    <row r="13" spans="2:11" ht="12.75">
      <c r="B13" s="181" t="s">
        <v>5</v>
      </c>
      <c r="C13" s="181"/>
      <c r="D13" s="181"/>
      <c r="E13" s="3" t="s">
        <v>127</v>
      </c>
      <c r="F13" s="3" t="s">
        <v>129</v>
      </c>
      <c r="G13" s="182" t="s">
        <v>6</v>
      </c>
      <c r="H13" s="182"/>
      <c r="I13" s="182"/>
      <c r="J13" s="3" t="s">
        <v>127</v>
      </c>
      <c r="K13" s="3" t="s">
        <v>129</v>
      </c>
    </row>
    <row r="14" spans="2:11" ht="24.75" customHeight="1">
      <c r="B14" s="167" t="s">
        <v>10</v>
      </c>
      <c r="C14" s="164"/>
      <c r="D14" s="164"/>
      <c r="E14" s="23">
        <v>1491758</v>
      </c>
      <c r="F14" s="23">
        <v>670319</v>
      </c>
      <c r="G14" s="165" t="s">
        <v>11</v>
      </c>
      <c r="H14" s="165"/>
      <c r="I14" s="165"/>
      <c r="J14" s="23"/>
      <c r="K14" s="23"/>
    </row>
    <row r="15" spans="2:11" ht="12.75">
      <c r="B15" s="167" t="s">
        <v>95</v>
      </c>
      <c r="C15" s="167"/>
      <c r="D15" s="167"/>
      <c r="E15" s="172">
        <v>4949033</v>
      </c>
      <c r="F15" s="172">
        <v>3892059</v>
      </c>
      <c r="G15" s="164" t="s">
        <v>103</v>
      </c>
      <c r="H15" s="164"/>
      <c r="I15" s="164"/>
      <c r="J15" s="23">
        <v>2956329</v>
      </c>
      <c r="K15" s="23">
        <v>1644388</v>
      </c>
    </row>
    <row r="16" spans="2:11" ht="12.75">
      <c r="B16" s="167"/>
      <c r="C16" s="167"/>
      <c r="D16" s="167"/>
      <c r="E16" s="172"/>
      <c r="F16" s="172"/>
      <c r="G16" s="164" t="s">
        <v>104</v>
      </c>
      <c r="H16" s="164"/>
      <c r="I16" s="164"/>
      <c r="J16" s="23">
        <v>7474744</v>
      </c>
      <c r="K16" s="23">
        <v>4815982</v>
      </c>
    </row>
    <row r="17" spans="2:11" ht="23.25" customHeight="1">
      <c r="B17" s="167"/>
      <c r="C17" s="167"/>
      <c r="D17" s="167"/>
      <c r="E17" s="172"/>
      <c r="F17" s="172"/>
      <c r="G17" s="164" t="s">
        <v>105</v>
      </c>
      <c r="H17" s="164"/>
      <c r="I17" s="164"/>
      <c r="J17" s="23">
        <v>7823634</v>
      </c>
      <c r="K17" s="23">
        <v>13709350</v>
      </c>
    </row>
    <row r="18" spans="2:11" ht="45" customHeight="1">
      <c r="B18" s="167" t="s">
        <v>96</v>
      </c>
      <c r="C18" s="164"/>
      <c r="D18" s="164"/>
      <c r="E18" s="23">
        <v>390889</v>
      </c>
      <c r="F18" s="23">
        <v>401254</v>
      </c>
      <c r="G18" s="164" t="s">
        <v>12</v>
      </c>
      <c r="H18" s="164"/>
      <c r="I18" s="164"/>
      <c r="J18" s="23"/>
      <c r="K18" s="23"/>
    </row>
    <row r="19" spans="2:11" ht="24" customHeight="1">
      <c r="B19" s="164" t="s">
        <v>97</v>
      </c>
      <c r="C19" s="164"/>
      <c r="D19" s="164"/>
      <c r="E19" s="23">
        <v>14019295</v>
      </c>
      <c r="F19" s="23">
        <v>18396805</v>
      </c>
      <c r="G19" s="167" t="s">
        <v>106</v>
      </c>
      <c r="H19" s="164"/>
      <c r="I19" s="164"/>
      <c r="J19" s="23">
        <v>7025</v>
      </c>
      <c r="K19" s="23">
        <v>643</v>
      </c>
    </row>
    <row r="20" spans="2:11" ht="24" customHeight="1">
      <c r="B20" s="167" t="s">
        <v>98</v>
      </c>
      <c r="C20" s="164"/>
      <c r="D20" s="164"/>
      <c r="E20" s="23">
        <v>1406971</v>
      </c>
      <c r="F20" s="23">
        <v>1789641</v>
      </c>
      <c r="G20" s="167" t="s">
        <v>14</v>
      </c>
      <c r="H20" s="164"/>
      <c r="I20" s="164"/>
      <c r="J20" s="23">
        <v>120305</v>
      </c>
      <c r="K20" s="23">
        <v>74809</v>
      </c>
    </row>
    <row r="21" spans="2:11" ht="60" customHeight="1">
      <c r="B21" s="167" t="s">
        <v>99</v>
      </c>
      <c r="C21" s="164"/>
      <c r="D21" s="164"/>
      <c r="E21" s="23">
        <v>2192</v>
      </c>
      <c r="F21" s="23">
        <v>2208</v>
      </c>
      <c r="G21" s="167" t="s">
        <v>107</v>
      </c>
      <c r="H21" s="164"/>
      <c r="I21" s="164"/>
      <c r="J21" s="23">
        <v>2872</v>
      </c>
      <c r="K21" s="23">
        <v>7096</v>
      </c>
    </row>
    <row r="22" spans="2:11" ht="24" customHeight="1">
      <c r="B22" s="167" t="s">
        <v>100</v>
      </c>
      <c r="C22" s="164"/>
      <c r="D22" s="164"/>
      <c r="E22" s="23">
        <v>119137</v>
      </c>
      <c r="F22" s="23">
        <v>447870</v>
      </c>
      <c r="G22" s="168" t="s">
        <v>13</v>
      </c>
      <c r="H22" s="139"/>
      <c r="I22" s="140"/>
      <c r="J22" s="71">
        <v>4784</v>
      </c>
      <c r="K22" s="71">
        <v>12307</v>
      </c>
    </row>
    <row r="23" spans="2:11" ht="24" customHeight="1">
      <c r="B23" s="169" t="s">
        <v>19</v>
      </c>
      <c r="C23" s="170"/>
      <c r="D23" s="171"/>
      <c r="E23" s="23">
        <v>65350</v>
      </c>
      <c r="F23" s="23">
        <v>98470</v>
      </c>
      <c r="G23" s="141"/>
      <c r="H23" s="142"/>
      <c r="I23" s="143"/>
      <c r="J23" s="72"/>
      <c r="K23" s="72"/>
    </row>
    <row r="24" spans="2:11" ht="36.75" customHeight="1">
      <c r="B24" s="167" t="s">
        <v>101</v>
      </c>
      <c r="C24" s="164"/>
      <c r="D24" s="164"/>
      <c r="E24" s="172">
        <v>592199</v>
      </c>
      <c r="F24" s="172">
        <v>560551</v>
      </c>
      <c r="G24" s="167" t="s">
        <v>108</v>
      </c>
      <c r="H24" s="164"/>
      <c r="I24" s="164"/>
      <c r="J24" s="23"/>
      <c r="K24" s="23"/>
    </row>
    <row r="25" spans="2:11" ht="33.75" customHeight="1">
      <c r="B25" s="164"/>
      <c r="C25" s="164"/>
      <c r="D25" s="164"/>
      <c r="E25" s="172"/>
      <c r="F25" s="172"/>
      <c r="G25" s="167" t="s">
        <v>15</v>
      </c>
      <c r="H25" s="164"/>
      <c r="I25" s="164"/>
      <c r="J25" s="23"/>
      <c r="K25" s="23"/>
    </row>
    <row r="26" spans="2:11" ht="29.25" customHeight="1">
      <c r="B26" s="51" t="s">
        <v>16</v>
      </c>
      <c r="C26" s="204"/>
      <c r="D26" s="205"/>
      <c r="E26" s="71"/>
      <c r="F26" s="71"/>
      <c r="G26" s="169" t="s">
        <v>119</v>
      </c>
      <c r="H26" s="189"/>
      <c r="I26" s="190"/>
      <c r="J26" s="23">
        <v>573700</v>
      </c>
      <c r="K26" s="23">
        <v>436742</v>
      </c>
    </row>
    <row r="27" spans="2:11" ht="26.25" customHeight="1">
      <c r="B27" s="206"/>
      <c r="C27" s="207"/>
      <c r="D27" s="208"/>
      <c r="E27" s="72"/>
      <c r="F27" s="72"/>
      <c r="G27" s="165" t="s">
        <v>17</v>
      </c>
      <c r="H27" s="165"/>
      <c r="I27" s="165"/>
      <c r="J27" s="29">
        <f>SUM(J15:J26)</f>
        <v>18963393</v>
      </c>
      <c r="K27" s="29">
        <f>SUM(K15:K26)</f>
        <v>20701317</v>
      </c>
    </row>
    <row r="28" spans="2:11" ht="33.75" customHeight="1">
      <c r="B28" s="167" t="s">
        <v>20</v>
      </c>
      <c r="C28" s="167"/>
      <c r="D28" s="167"/>
      <c r="E28" s="23">
        <v>162177</v>
      </c>
      <c r="F28" s="23">
        <v>162159</v>
      </c>
      <c r="G28" s="165" t="s">
        <v>18</v>
      </c>
      <c r="H28" s="165"/>
      <c r="I28" s="165"/>
      <c r="J28" s="5"/>
      <c r="K28" s="5"/>
    </row>
    <row r="29" spans="2:11" ht="24.75" customHeight="1">
      <c r="B29" s="167" t="s">
        <v>102</v>
      </c>
      <c r="C29" s="167"/>
      <c r="D29" s="167"/>
      <c r="E29" s="23">
        <v>459364</v>
      </c>
      <c r="F29" s="23">
        <v>573270</v>
      </c>
      <c r="G29" s="191" t="s">
        <v>18</v>
      </c>
      <c r="H29" s="191"/>
      <c r="I29" s="191"/>
      <c r="J29" s="23">
        <v>6935793</v>
      </c>
      <c r="K29" s="23">
        <v>8426043</v>
      </c>
    </row>
    <row r="30" spans="2:11" ht="12.75">
      <c r="B30" s="164" t="s">
        <v>21</v>
      </c>
      <c r="C30" s="164"/>
      <c r="D30" s="164"/>
      <c r="E30" s="23"/>
      <c r="F30" s="25"/>
      <c r="G30" s="164" t="s">
        <v>109</v>
      </c>
      <c r="H30" s="164"/>
      <c r="I30" s="164"/>
      <c r="J30" s="23">
        <v>151673</v>
      </c>
      <c r="K30" s="23">
        <v>151673</v>
      </c>
    </row>
    <row r="31" spans="2:11" ht="12.75">
      <c r="B31" s="165" t="s">
        <v>22</v>
      </c>
      <c r="C31" s="166"/>
      <c r="D31" s="166"/>
      <c r="E31" s="29">
        <f>SUM(E14:E30)</f>
        <v>23658365</v>
      </c>
      <c r="F31" s="29">
        <f>SUM(F14:F30)</f>
        <v>26994606</v>
      </c>
      <c r="G31" s="164" t="s">
        <v>77</v>
      </c>
      <c r="H31" s="164"/>
      <c r="I31" s="164"/>
      <c r="J31" s="23">
        <v>279003</v>
      </c>
      <c r="K31" s="23">
        <v>277977</v>
      </c>
    </row>
    <row r="32" spans="2:11" ht="42.75" customHeight="1">
      <c r="B32" s="161"/>
      <c r="C32" s="161"/>
      <c r="D32" s="161"/>
      <c r="E32" s="12"/>
      <c r="F32" s="12"/>
      <c r="G32" s="167" t="s">
        <v>125</v>
      </c>
      <c r="H32" s="164"/>
      <c r="I32" s="164"/>
      <c r="J32" s="23"/>
      <c r="K32" s="23">
        <v>492</v>
      </c>
    </row>
    <row r="33" spans="2:11" ht="17.25" customHeight="1">
      <c r="B33" s="22"/>
      <c r="C33" s="22"/>
      <c r="D33" s="22"/>
      <c r="E33" s="12"/>
      <c r="F33" s="12"/>
      <c r="G33" s="169" t="s">
        <v>92</v>
      </c>
      <c r="H33" s="170"/>
      <c r="I33" s="171"/>
      <c r="J33" s="23"/>
      <c r="K33" s="23">
        <v>107615</v>
      </c>
    </row>
    <row r="34" spans="2:11" ht="17.25" customHeight="1">
      <c r="B34" s="22"/>
      <c r="C34" s="22"/>
      <c r="D34" s="22"/>
      <c r="E34" s="12"/>
      <c r="F34" s="12"/>
      <c r="G34" s="169" t="s">
        <v>110</v>
      </c>
      <c r="H34" s="170"/>
      <c r="I34" s="171"/>
      <c r="J34" s="23">
        <v>2671497</v>
      </c>
      <c r="K34" s="23">
        <v>2669527</v>
      </c>
    </row>
    <row r="35" spans="2:11" ht="38.25" customHeight="1">
      <c r="B35" s="161"/>
      <c r="C35" s="161"/>
      <c r="D35" s="161"/>
      <c r="E35" s="12"/>
      <c r="F35" s="12"/>
      <c r="G35" s="165" t="s">
        <v>111</v>
      </c>
      <c r="H35" s="165"/>
      <c r="I35" s="165"/>
      <c r="J35" s="29">
        <f>J29+J30+J31+J33-J32-J34</f>
        <v>4694972</v>
      </c>
      <c r="K35" s="29">
        <f>K29+K30+K31+K33-K32-K34</f>
        <v>6293289</v>
      </c>
    </row>
    <row r="36" spans="2:11" ht="37.5" customHeight="1">
      <c r="B36" s="161"/>
      <c r="C36" s="161"/>
      <c r="D36" s="161"/>
      <c r="E36" s="12"/>
      <c r="F36" s="12"/>
      <c r="G36" s="165" t="s">
        <v>112</v>
      </c>
      <c r="H36" s="165"/>
      <c r="I36" s="165"/>
      <c r="J36" s="29">
        <f>J27+J35</f>
        <v>23658365</v>
      </c>
      <c r="K36" s="29">
        <f>K27+K35</f>
        <v>26994606</v>
      </c>
    </row>
    <row r="37" spans="2:11" ht="12.75">
      <c r="B37" s="161"/>
      <c r="C37" s="161"/>
      <c r="D37" s="161"/>
      <c r="E37" s="12"/>
      <c r="F37" s="12"/>
      <c r="G37" s="165" t="s">
        <v>23</v>
      </c>
      <c r="H37" s="165"/>
      <c r="I37" s="165"/>
      <c r="J37" s="23">
        <v>13187011</v>
      </c>
      <c r="K37" s="23">
        <v>9663197</v>
      </c>
    </row>
    <row r="38" spans="2:11" ht="12.75">
      <c r="B38" s="209"/>
      <c r="C38" s="210"/>
      <c r="D38" s="210"/>
      <c r="E38" s="12"/>
      <c r="F38" s="12"/>
      <c r="G38" s="162"/>
      <c r="H38" s="162"/>
      <c r="I38" s="162"/>
      <c r="J38" s="12"/>
      <c r="K38" s="12"/>
    </row>
    <row r="39" spans="2:11" ht="12.75">
      <c r="B39" s="7"/>
      <c r="C39" s="7"/>
      <c r="D39" s="7"/>
      <c r="E39" s="10"/>
      <c r="F39" s="10"/>
      <c r="J39" s="12"/>
      <c r="K39" s="12"/>
    </row>
    <row r="40" spans="2:11" ht="79.5" customHeight="1">
      <c r="B40" s="193" t="s">
        <v>51</v>
      </c>
      <c r="C40" s="194"/>
      <c r="D40" s="194"/>
      <c r="E40" s="194"/>
      <c r="F40" s="194"/>
      <c r="G40" s="194"/>
      <c r="H40" s="194"/>
      <c r="I40" s="194"/>
      <c r="J40" s="194"/>
      <c r="K40" s="195"/>
    </row>
    <row r="42" spans="2:11" ht="12.75">
      <c r="B42" s="203" t="s">
        <v>134</v>
      </c>
      <c r="C42" s="203"/>
      <c r="D42" s="203"/>
      <c r="E42" s="203"/>
      <c r="F42" s="203"/>
      <c r="G42" s="163" t="s">
        <v>7</v>
      </c>
      <c r="H42" s="163"/>
      <c r="I42" s="163"/>
      <c r="J42" s="163"/>
      <c r="K42" s="163"/>
    </row>
    <row r="43" spans="2:11" ht="12.75">
      <c r="B43" s="56" t="s">
        <v>24</v>
      </c>
      <c r="C43" s="56"/>
      <c r="D43" s="56"/>
      <c r="E43" s="160" t="s">
        <v>127</v>
      </c>
      <c r="F43" s="160" t="s">
        <v>129</v>
      </c>
      <c r="G43" s="137" t="s">
        <v>25</v>
      </c>
      <c r="H43" s="137"/>
      <c r="I43" s="137"/>
      <c r="J43" s="160" t="s">
        <v>127</v>
      </c>
      <c r="K43" s="160" t="s">
        <v>129</v>
      </c>
    </row>
    <row r="44" spans="2:11" ht="12.75">
      <c r="B44" s="56"/>
      <c r="C44" s="56"/>
      <c r="D44" s="56"/>
      <c r="E44" s="160"/>
      <c r="F44" s="160"/>
      <c r="G44" s="137"/>
      <c r="H44" s="137"/>
      <c r="I44" s="137"/>
      <c r="J44" s="160"/>
      <c r="K44" s="160"/>
    </row>
    <row r="45" spans="2:11" ht="24.75" customHeight="1">
      <c r="B45" s="61" t="s">
        <v>26</v>
      </c>
      <c r="C45" s="62"/>
      <c r="D45" s="63"/>
      <c r="E45" s="35">
        <v>1207180</v>
      </c>
      <c r="F45" s="35">
        <v>2481152</v>
      </c>
      <c r="G45" s="113" t="s">
        <v>27</v>
      </c>
      <c r="H45" s="114"/>
      <c r="I45" s="115"/>
      <c r="J45" s="23">
        <v>1348440</v>
      </c>
      <c r="K45" s="23">
        <v>1740947</v>
      </c>
    </row>
    <row r="46" spans="2:11" ht="23.25" customHeight="1">
      <c r="B46" s="61" t="s">
        <v>28</v>
      </c>
      <c r="C46" s="62"/>
      <c r="D46" s="63"/>
      <c r="E46" s="35">
        <v>1924998</v>
      </c>
      <c r="F46" s="35">
        <v>2272202</v>
      </c>
      <c r="G46" s="113" t="s">
        <v>126</v>
      </c>
      <c r="H46" s="114"/>
      <c r="I46" s="115"/>
      <c r="J46" s="23">
        <v>549242</v>
      </c>
      <c r="K46" s="23">
        <v>717138</v>
      </c>
    </row>
    <row r="47" spans="2:11" ht="12.75">
      <c r="B47" s="73" t="s">
        <v>29</v>
      </c>
      <c r="C47" s="74"/>
      <c r="D47" s="75"/>
      <c r="E47" s="153">
        <f>+E45-E46</f>
        <v>-717818</v>
      </c>
      <c r="F47" s="153">
        <f>+F45-F46</f>
        <v>208950</v>
      </c>
      <c r="G47" s="156" t="s">
        <v>70</v>
      </c>
      <c r="H47" s="157"/>
      <c r="I47" s="158"/>
      <c r="J47" s="29">
        <f>J45-J46</f>
        <v>799198</v>
      </c>
      <c r="K47" s="29">
        <f>K45-K46</f>
        <v>1023809</v>
      </c>
    </row>
    <row r="48" spans="2:11" ht="12.75">
      <c r="B48" s="76"/>
      <c r="C48" s="77"/>
      <c r="D48" s="78"/>
      <c r="E48" s="154"/>
      <c r="F48" s="154"/>
      <c r="G48" s="159" t="s">
        <v>113</v>
      </c>
      <c r="H48" s="62"/>
      <c r="I48" s="63"/>
      <c r="J48" s="23">
        <v>201448</v>
      </c>
      <c r="K48" s="23">
        <v>209839</v>
      </c>
    </row>
    <row r="49" spans="2:11" ht="12.75">
      <c r="B49" s="84"/>
      <c r="C49" s="85"/>
      <c r="D49" s="86"/>
      <c r="E49" s="155"/>
      <c r="F49" s="155"/>
      <c r="G49" s="159" t="s">
        <v>114</v>
      </c>
      <c r="H49" s="62"/>
      <c r="I49" s="63"/>
      <c r="J49" s="23">
        <v>42607</v>
      </c>
      <c r="K49" s="23">
        <v>48848</v>
      </c>
    </row>
    <row r="50" spans="2:11" ht="12.75">
      <c r="B50" s="73" t="s">
        <v>30</v>
      </c>
      <c r="C50" s="74"/>
      <c r="D50" s="75"/>
      <c r="E50" s="87">
        <v>967965973</v>
      </c>
      <c r="F50" s="87">
        <v>2676469</v>
      </c>
      <c r="G50" s="147" t="s">
        <v>31</v>
      </c>
      <c r="H50" s="93"/>
      <c r="I50" s="94"/>
      <c r="J50" s="29">
        <f>J48-J49</f>
        <v>158841</v>
      </c>
      <c r="K50" s="29">
        <f>K48-K49</f>
        <v>160991</v>
      </c>
    </row>
    <row r="51" spans="2:11" ht="23.25" customHeight="1">
      <c r="B51" s="76"/>
      <c r="C51" s="77"/>
      <c r="D51" s="78"/>
      <c r="E51" s="88"/>
      <c r="F51" s="88"/>
      <c r="G51" s="110" t="s">
        <v>82</v>
      </c>
      <c r="H51" s="93"/>
      <c r="I51" s="94"/>
      <c r="J51" s="23"/>
      <c r="K51" s="23"/>
    </row>
    <row r="52" spans="2:11" ht="38.25" customHeight="1">
      <c r="B52" s="76"/>
      <c r="C52" s="77"/>
      <c r="D52" s="78"/>
      <c r="E52" s="88"/>
      <c r="F52" s="88"/>
      <c r="G52" s="148" t="s">
        <v>81</v>
      </c>
      <c r="H52" s="149"/>
      <c r="I52" s="150"/>
      <c r="J52" s="23"/>
      <c r="K52" s="23"/>
    </row>
    <row r="53" spans="2:11" ht="38.25" customHeight="1">
      <c r="B53" s="76"/>
      <c r="C53" s="77"/>
      <c r="D53" s="78"/>
      <c r="E53" s="88"/>
      <c r="F53" s="88"/>
      <c r="G53" s="148" t="s">
        <v>83</v>
      </c>
      <c r="H53" s="151"/>
      <c r="I53" s="152"/>
      <c r="J53" s="23"/>
      <c r="K53" s="23"/>
    </row>
    <row r="54" spans="2:11" ht="26.25" customHeight="1">
      <c r="B54" s="76"/>
      <c r="C54" s="77"/>
      <c r="D54" s="78"/>
      <c r="E54" s="88"/>
      <c r="F54" s="88"/>
      <c r="G54" s="148" t="s">
        <v>84</v>
      </c>
      <c r="H54" s="151"/>
      <c r="I54" s="152"/>
      <c r="J54" s="23"/>
      <c r="K54" s="23"/>
    </row>
    <row r="55" spans="2:11" ht="26.25" customHeight="1">
      <c r="B55" s="76"/>
      <c r="C55" s="77"/>
      <c r="D55" s="78"/>
      <c r="E55" s="88"/>
      <c r="F55" s="88"/>
      <c r="G55" s="148" t="s">
        <v>85</v>
      </c>
      <c r="H55" s="151"/>
      <c r="I55" s="152"/>
      <c r="J55" s="23">
        <v>-29094</v>
      </c>
      <c r="K55" s="23">
        <v>480889</v>
      </c>
    </row>
    <row r="56" spans="2:11" ht="12.75">
      <c r="B56" s="73" t="s">
        <v>32</v>
      </c>
      <c r="C56" s="74"/>
      <c r="D56" s="75"/>
      <c r="E56" s="138">
        <v>974869582</v>
      </c>
      <c r="F56" s="138">
        <v>11034021</v>
      </c>
      <c r="G56" s="51" t="s">
        <v>33</v>
      </c>
      <c r="H56" s="139"/>
      <c r="I56" s="140"/>
      <c r="J56" s="71">
        <v>-502001</v>
      </c>
      <c r="K56" s="71">
        <v>-1200985</v>
      </c>
    </row>
    <row r="57" spans="2:11" ht="12.75">
      <c r="B57" s="84"/>
      <c r="C57" s="85"/>
      <c r="D57" s="86"/>
      <c r="E57" s="138"/>
      <c r="F57" s="138"/>
      <c r="G57" s="141"/>
      <c r="H57" s="142"/>
      <c r="I57" s="143"/>
      <c r="J57" s="72"/>
      <c r="K57" s="72"/>
    </row>
    <row r="58" spans="2:11" ht="15" customHeight="1">
      <c r="B58" s="45"/>
      <c r="C58" s="46"/>
      <c r="D58" s="47"/>
      <c r="E58" s="138"/>
      <c r="F58" s="138"/>
      <c r="G58" s="113" t="s">
        <v>116</v>
      </c>
      <c r="H58" s="114"/>
      <c r="I58" s="115"/>
      <c r="J58" s="23"/>
      <c r="K58" s="23"/>
    </row>
    <row r="59" spans="2:11" ht="15.75" customHeight="1">
      <c r="B59" s="42"/>
      <c r="C59" s="43"/>
      <c r="D59" s="44"/>
      <c r="E59" s="138"/>
      <c r="F59" s="138"/>
      <c r="G59" s="144" t="s">
        <v>35</v>
      </c>
      <c r="H59" s="144"/>
      <c r="I59" s="144"/>
      <c r="J59" s="24">
        <v>5256</v>
      </c>
      <c r="K59" s="24">
        <v>5328</v>
      </c>
    </row>
    <row r="60" spans="2:11" ht="34.5" customHeight="1">
      <c r="B60" s="42" t="s">
        <v>34</v>
      </c>
      <c r="C60" s="43"/>
      <c r="D60" s="44"/>
      <c r="E60" s="26">
        <f>+E47+E50-E56</f>
        <v>-7621427</v>
      </c>
      <c r="F60" s="26">
        <f>F47+F50-F56</f>
        <v>-8148602</v>
      </c>
      <c r="G60" s="130" t="s">
        <v>86</v>
      </c>
      <c r="H60" s="114"/>
      <c r="I60" s="115"/>
      <c r="J60" s="26">
        <v>15671</v>
      </c>
      <c r="K60" s="26">
        <v>-57029</v>
      </c>
    </row>
    <row r="61" spans="2:11" ht="28.5" customHeight="1">
      <c r="B61" s="39"/>
      <c r="C61" s="40"/>
      <c r="D61" s="41"/>
      <c r="E61" s="26"/>
      <c r="F61" s="26"/>
      <c r="G61" s="130" t="s">
        <v>87</v>
      </c>
      <c r="H61" s="145"/>
      <c r="I61" s="146"/>
      <c r="J61" s="26">
        <v>717718</v>
      </c>
      <c r="K61" s="26">
        <v>814959</v>
      </c>
    </row>
    <row r="62" spans="2:11" ht="18.75" customHeight="1">
      <c r="B62" s="48" t="s">
        <v>131</v>
      </c>
      <c r="C62" s="49"/>
      <c r="D62" s="50"/>
      <c r="E62" s="26">
        <v>-2867</v>
      </c>
      <c r="F62" s="26">
        <v>-1</v>
      </c>
      <c r="G62" s="73" t="s">
        <v>88</v>
      </c>
      <c r="H62" s="74"/>
      <c r="I62" s="75"/>
      <c r="J62" s="71">
        <v>91100</v>
      </c>
      <c r="K62" s="71">
        <v>131730</v>
      </c>
    </row>
    <row r="63" spans="2:11" ht="24" customHeight="1">
      <c r="B63" s="79" t="s">
        <v>36</v>
      </c>
      <c r="C63" s="80"/>
      <c r="D63" s="81"/>
      <c r="E63" s="34">
        <f>+E60+E62</f>
        <v>-7624294</v>
      </c>
      <c r="F63" s="34">
        <f>+F60+F62</f>
        <v>-8148603</v>
      </c>
      <c r="G63" s="84"/>
      <c r="H63" s="85"/>
      <c r="I63" s="86"/>
      <c r="J63" s="72"/>
      <c r="K63" s="72"/>
    </row>
    <row r="64" spans="2:11" ht="22.5" customHeight="1">
      <c r="B64" s="196" t="s">
        <v>37</v>
      </c>
      <c r="C64" s="197"/>
      <c r="D64" s="198"/>
      <c r="E64" s="87"/>
      <c r="F64" s="138"/>
      <c r="G64" s="130" t="s">
        <v>89</v>
      </c>
      <c r="H64" s="114"/>
      <c r="I64" s="115"/>
      <c r="J64" s="23">
        <v>604784</v>
      </c>
      <c r="K64" s="23">
        <v>690381</v>
      </c>
    </row>
    <row r="65" spans="2:11" ht="12.75">
      <c r="B65" s="199"/>
      <c r="C65" s="200"/>
      <c r="D65" s="201"/>
      <c r="E65" s="202"/>
      <c r="F65" s="138"/>
      <c r="G65" s="131" t="s">
        <v>71</v>
      </c>
      <c r="H65" s="132"/>
      <c r="I65" s="133"/>
      <c r="J65" s="192">
        <v>950049</v>
      </c>
      <c r="K65" s="192">
        <v>1820187</v>
      </c>
    </row>
    <row r="66" spans="2:11" ht="27.75" customHeight="1">
      <c r="B66" s="73" t="s">
        <v>38</v>
      </c>
      <c r="C66" s="74"/>
      <c r="D66" s="75"/>
      <c r="E66" s="26">
        <v>26205370</v>
      </c>
      <c r="F66" s="26">
        <v>30736741</v>
      </c>
      <c r="G66" s="134"/>
      <c r="H66" s="135"/>
      <c r="I66" s="136"/>
      <c r="J66" s="72"/>
      <c r="K66" s="72"/>
    </row>
    <row r="67" spans="2:11" ht="33.75" customHeight="1">
      <c r="B67" s="73" t="s">
        <v>39</v>
      </c>
      <c r="C67" s="74"/>
      <c r="D67" s="75"/>
      <c r="E67" s="28">
        <v>26756600</v>
      </c>
      <c r="F67" s="28">
        <v>29584558</v>
      </c>
      <c r="G67" s="61" t="s">
        <v>72</v>
      </c>
      <c r="H67" s="62"/>
      <c r="I67" s="63"/>
      <c r="J67" s="27">
        <v>278048</v>
      </c>
      <c r="K67" s="27">
        <v>488346</v>
      </c>
    </row>
    <row r="68" spans="2:14" ht="36" customHeight="1">
      <c r="B68" s="79" t="s">
        <v>75</v>
      </c>
      <c r="C68" s="80"/>
      <c r="D68" s="81"/>
      <c r="E68" s="33">
        <f>E66-E67</f>
        <v>-551230</v>
      </c>
      <c r="F68" s="33">
        <f>F66-F67</f>
        <v>1152183</v>
      </c>
      <c r="G68" s="92" t="s">
        <v>40</v>
      </c>
      <c r="H68" s="128"/>
      <c r="I68" s="129"/>
      <c r="J68" s="26">
        <f>J47+J50+J51+J54+J55+J56+J58+J59+J60-J61-J62-J64+J65-J67</f>
        <v>-293730</v>
      </c>
      <c r="K68" s="26">
        <f>K47+K50+K51+K54+K55+K56+K58+K59+K60-K61-K62-K64+K65-K67</f>
        <v>107774</v>
      </c>
      <c r="M68" s="30"/>
      <c r="N68" s="30"/>
    </row>
    <row r="69" spans="2:11" ht="26.25" customHeight="1">
      <c r="B69" s="56" t="s">
        <v>41</v>
      </c>
      <c r="C69" s="56"/>
      <c r="D69" s="56"/>
      <c r="E69" s="138"/>
      <c r="F69" s="138"/>
      <c r="G69" s="196" t="s">
        <v>42</v>
      </c>
      <c r="H69" s="197"/>
      <c r="I69" s="198"/>
      <c r="J69" s="71"/>
      <c r="K69" s="106"/>
    </row>
    <row r="70" spans="2:11" ht="12.75">
      <c r="B70" s="56"/>
      <c r="C70" s="56"/>
      <c r="D70" s="56"/>
      <c r="E70" s="138"/>
      <c r="F70" s="138"/>
      <c r="G70" s="199"/>
      <c r="H70" s="200"/>
      <c r="I70" s="201"/>
      <c r="J70" s="72"/>
      <c r="K70" s="106"/>
    </row>
    <row r="71" spans="2:11" ht="39" customHeight="1">
      <c r="B71" s="51" t="s">
        <v>43</v>
      </c>
      <c r="C71" s="52"/>
      <c r="D71" s="53"/>
      <c r="E71" s="26">
        <v>13800423</v>
      </c>
      <c r="F71" s="26">
        <v>58369085</v>
      </c>
      <c r="G71" s="137" t="s">
        <v>44</v>
      </c>
      <c r="H71" s="137"/>
      <c r="I71" s="137"/>
      <c r="J71" s="108">
        <f>SUM(J68:J70)</f>
        <v>-293730</v>
      </c>
      <c r="K71" s="108">
        <f>SUM(K68:K70)</f>
        <v>107774</v>
      </c>
    </row>
    <row r="72" spans="2:11" ht="25.5" customHeight="1">
      <c r="B72" s="61" t="s">
        <v>45</v>
      </c>
      <c r="C72" s="82"/>
      <c r="D72" s="83"/>
      <c r="E72" s="28">
        <v>5965614</v>
      </c>
      <c r="F72" s="28">
        <v>50993118</v>
      </c>
      <c r="G72" s="137"/>
      <c r="H72" s="137"/>
      <c r="I72" s="137"/>
      <c r="J72" s="108"/>
      <c r="K72" s="108"/>
    </row>
    <row r="73" spans="2:11" ht="28.5" customHeight="1">
      <c r="B73" s="110" t="s">
        <v>46</v>
      </c>
      <c r="C73" s="111"/>
      <c r="D73" s="112"/>
      <c r="E73" s="26"/>
      <c r="F73" s="26"/>
      <c r="G73" s="113" t="s">
        <v>47</v>
      </c>
      <c r="H73" s="114"/>
      <c r="I73" s="115"/>
      <c r="J73" s="26"/>
      <c r="K73" s="26">
        <v>141</v>
      </c>
    </row>
    <row r="74" spans="2:11" ht="42" customHeight="1">
      <c r="B74" s="119" t="s">
        <v>48</v>
      </c>
      <c r="C74" s="120"/>
      <c r="D74" s="121"/>
      <c r="E74" s="89">
        <f>E71-E72</f>
        <v>7834809</v>
      </c>
      <c r="F74" s="89">
        <f>F71-F72</f>
        <v>7375967</v>
      </c>
      <c r="G74" s="61" t="s">
        <v>118</v>
      </c>
      <c r="H74" s="62"/>
      <c r="I74" s="63"/>
      <c r="J74" s="26">
        <v>6467</v>
      </c>
      <c r="K74" s="26"/>
    </row>
    <row r="75" spans="2:11" ht="42" customHeight="1">
      <c r="B75" s="122"/>
      <c r="C75" s="123"/>
      <c r="D75" s="124"/>
      <c r="E75" s="90"/>
      <c r="F75" s="90"/>
      <c r="G75" s="61" t="s">
        <v>117</v>
      </c>
      <c r="H75" s="62"/>
      <c r="I75" s="63"/>
      <c r="J75" s="26"/>
      <c r="K75" s="26">
        <v>18</v>
      </c>
    </row>
    <row r="76" spans="2:11" ht="57.75" customHeight="1">
      <c r="B76" s="92" t="s">
        <v>49</v>
      </c>
      <c r="C76" s="93"/>
      <c r="D76" s="94"/>
      <c r="E76" s="26">
        <v>1009178946</v>
      </c>
      <c r="F76" s="26">
        <v>94263447</v>
      </c>
      <c r="G76" s="91" t="s">
        <v>52</v>
      </c>
      <c r="H76" s="91"/>
      <c r="I76" s="91"/>
      <c r="J76" s="32">
        <f>J71-J73+J74-J75</f>
        <v>-287263</v>
      </c>
      <c r="K76" s="32">
        <f>K71-K73+K74-K75</f>
        <v>107615</v>
      </c>
    </row>
    <row r="77" spans="2:11" ht="24.75" customHeight="1">
      <c r="B77" s="56" t="s">
        <v>50</v>
      </c>
      <c r="C77" s="57"/>
      <c r="D77" s="57"/>
      <c r="E77" s="31">
        <v>1009519661</v>
      </c>
      <c r="F77" s="31">
        <v>93883900</v>
      </c>
      <c r="G77" s="186" t="s">
        <v>53</v>
      </c>
      <c r="H77" s="187"/>
      <c r="I77" s="188"/>
      <c r="J77" s="28">
        <v>-58</v>
      </c>
      <c r="K77" s="28">
        <v>10</v>
      </c>
    </row>
    <row r="78" spans="2:11" ht="23.25" customHeight="1">
      <c r="B78" s="56" t="s">
        <v>66</v>
      </c>
      <c r="C78" s="57"/>
      <c r="D78" s="57"/>
      <c r="E78" s="26">
        <f>E76-E77</f>
        <v>-340715</v>
      </c>
      <c r="F78" s="31">
        <f>F76-F77</f>
        <v>379547</v>
      </c>
      <c r="G78" s="91" t="s">
        <v>54</v>
      </c>
      <c r="H78" s="91"/>
      <c r="I78" s="91"/>
      <c r="J78" s="26"/>
      <c r="K78" s="26"/>
    </row>
    <row r="79" spans="2:11" ht="28.5" customHeight="1">
      <c r="B79" s="92" t="s">
        <v>67</v>
      </c>
      <c r="C79" s="93"/>
      <c r="D79" s="94"/>
      <c r="E79" s="26">
        <v>2334474</v>
      </c>
      <c r="F79" s="26">
        <v>1491758</v>
      </c>
      <c r="G79" s="91" t="s">
        <v>55</v>
      </c>
      <c r="H79" s="91"/>
      <c r="I79" s="91"/>
      <c r="J79" s="26"/>
      <c r="K79" s="26"/>
    </row>
    <row r="80" spans="2:6" ht="25.5" customHeight="1">
      <c r="B80" s="56" t="s">
        <v>68</v>
      </c>
      <c r="C80" s="56"/>
      <c r="D80" s="56"/>
      <c r="E80" s="26">
        <v>-502001</v>
      </c>
      <c r="F80" s="37">
        <v>-1200986</v>
      </c>
    </row>
    <row r="81" spans="2:11" ht="25.5" customHeight="1">
      <c r="B81" s="56" t="s">
        <v>69</v>
      </c>
      <c r="C81" s="56"/>
      <c r="D81" s="56"/>
      <c r="E81" s="26">
        <f>+E78+E79+E80</f>
        <v>1491758</v>
      </c>
      <c r="F81" s="26">
        <f>+F78+F79+F80</f>
        <v>670319</v>
      </c>
      <c r="G81" s="6"/>
      <c r="H81" s="6"/>
      <c r="I81" s="6"/>
      <c r="J81" s="7"/>
      <c r="K81" s="7"/>
    </row>
    <row r="82" spans="7:11" ht="11.25" customHeight="1">
      <c r="G82" s="6"/>
      <c r="H82" s="6"/>
      <c r="I82" s="6"/>
      <c r="J82" s="7"/>
      <c r="K82" s="7"/>
    </row>
    <row r="83" spans="2:11" ht="48" customHeight="1">
      <c r="B83" s="58" t="s">
        <v>115</v>
      </c>
      <c r="C83" s="59"/>
      <c r="D83" s="59"/>
      <c r="E83" s="59"/>
      <c r="F83" s="59"/>
      <c r="G83" s="59"/>
      <c r="H83" s="59"/>
      <c r="I83" s="59"/>
      <c r="J83" s="59"/>
      <c r="K83" s="60"/>
    </row>
    <row r="84" spans="7:11" ht="5.25" customHeight="1">
      <c r="G84" s="6"/>
      <c r="H84" s="6"/>
      <c r="I84" s="6"/>
      <c r="J84" s="7"/>
      <c r="K84" s="7"/>
    </row>
    <row r="85" spans="2:11" ht="80.25" customHeight="1">
      <c r="B85" s="125" t="s">
        <v>56</v>
      </c>
      <c r="C85" s="126"/>
      <c r="D85" s="126"/>
      <c r="E85" s="126"/>
      <c r="F85" s="126"/>
      <c r="G85" s="126"/>
      <c r="H85" s="126"/>
      <c r="I85" s="126"/>
      <c r="J85" s="126"/>
      <c r="K85" s="127"/>
    </row>
    <row r="88" spans="2:12" ht="12.75">
      <c r="B88" s="107" t="s">
        <v>8</v>
      </c>
      <c r="C88" s="107"/>
      <c r="D88" s="107"/>
      <c r="E88" s="107"/>
      <c r="F88" s="107"/>
      <c r="G88" s="107"/>
      <c r="H88" s="107"/>
      <c r="I88" s="107"/>
      <c r="J88" s="107"/>
      <c r="K88" s="107"/>
      <c r="L88" s="20"/>
    </row>
    <row r="90" spans="1:12" ht="18.75" customHeight="1">
      <c r="A90" s="17"/>
      <c r="B90" s="67"/>
      <c r="C90" s="68"/>
      <c r="D90" s="64">
        <v>2009</v>
      </c>
      <c r="E90" s="65"/>
      <c r="F90" s="65"/>
      <c r="G90" s="66"/>
      <c r="H90" s="116">
        <v>2010</v>
      </c>
      <c r="I90" s="117"/>
      <c r="J90" s="117"/>
      <c r="K90" s="118"/>
      <c r="L90" s="19"/>
    </row>
    <row r="91" spans="1:12" ht="21.75" customHeight="1">
      <c r="A91" s="16"/>
      <c r="B91" s="69"/>
      <c r="C91" s="70"/>
      <c r="D91" s="36" t="s">
        <v>58</v>
      </c>
      <c r="E91" s="36" t="s">
        <v>59</v>
      </c>
      <c r="F91" s="36" t="s">
        <v>60</v>
      </c>
      <c r="G91" s="36" t="s">
        <v>61</v>
      </c>
      <c r="H91" s="36" t="s">
        <v>58</v>
      </c>
      <c r="I91" s="36" t="s">
        <v>59</v>
      </c>
      <c r="J91" s="36" t="s">
        <v>60</v>
      </c>
      <c r="K91" s="36" t="s">
        <v>61</v>
      </c>
      <c r="L91" s="18"/>
    </row>
    <row r="92" spans="1:14" ht="21.75" customHeight="1">
      <c r="A92" s="16"/>
      <c r="B92" s="54" t="s">
        <v>73</v>
      </c>
      <c r="C92" s="55"/>
      <c r="D92" s="37">
        <v>3143306</v>
      </c>
      <c r="E92" s="38">
        <v>1163628</v>
      </c>
      <c r="F92" s="38">
        <v>253</v>
      </c>
      <c r="G92" s="38">
        <f>D92+E92-F92</f>
        <v>4306681</v>
      </c>
      <c r="H92" s="38">
        <f>G92</f>
        <v>4306681</v>
      </c>
      <c r="I92" s="38">
        <v>1241876</v>
      </c>
      <c r="J92" s="38"/>
      <c r="K92" s="38">
        <f>H92+I92-J92</f>
        <v>5548557</v>
      </c>
      <c r="L92" s="18"/>
      <c r="N92" s="8"/>
    </row>
    <row r="93" spans="1:14" ht="19.5" customHeight="1">
      <c r="A93" s="16"/>
      <c r="B93" s="54" t="s">
        <v>62</v>
      </c>
      <c r="C93" s="55"/>
      <c r="D93" s="37"/>
      <c r="E93" s="38"/>
      <c r="F93" s="38"/>
      <c r="G93" s="38"/>
      <c r="H93" s="38"/>
      <c r="I93" s="38"/>
      <c r="J93" s="38"/>
      <c r="K93" s="38"/>
      <c r="L93" s="9"/>
      <c r="N93" s="8"/>
    </row>
    <row r="94" spans="1:14" ht="24.75" customHeight="1">
      <c r="A94" s="16"/>
      <c r="B94" s="54" t="s">
        <v>90</v>
      </c>
      <c r="C94" s="55"/>
      <c r="D94" s="37"/>
      <c r="E94" s="37"/>
      <c r="F94" s="37"/>
      <c r="G94" s="38"/>
      <c r="H94" s="37"/>
      <c r="I94" s="37"/>
      <c r="J94" s="37"/>
      <c r="K94" s="38"/>
      <c r="L94" s="9"/>
      <c r="N94" s="9"/>
    </row>
    <row r="95" spans="1:14" ht="18.75" customHeight="1">
      <c r="A95" s="16"/>
      <c r="B95" s="54" t="s">
        <v>63</v>
      </c>
      <c r="C95" s="55"/>
      <c r="D95" s="37">
        <v>2396437</v>
      </c>
      <c r="E95" s="37">
        <v>232675</v>
      </c>
      <c r="F95" s="37"/>
      <c r="G95" s="38">
        <f>D95+E95-F95</f>
        <v>2629112</v>
      </c>
      <c r="H95" s="37">
        <f>G95</f>
        <v>2629112</v>
      </c>
      <c r="I95" s="37">
        <v>248374</v>
      </c>
      <c r="J95" s="37"/>
      <c r="K95" s="38">
        <f aca="true" t="shared" si="0" ref="K95:K102">H95+I95-J95</f>
        <v>2877486</v>
      </c>
      <c r="L95" s="9"/>
      <c r="N95" s="9"/>
    </row>
    <row r="96" spans="1:14" ht="22.5" customHeight="1">
      <c r="A96" s="16"/>
      <c r="B96" s="54" t="s">
        <v>91</v>
      </c>
      <c r="C96" s="55"/>
      <c r="D96" s="37">
        <v>151673</v>
      </c>
      <c r="E96" s="37"/>
      <c r="F96" s="37"/>
      <c r="G96" s="38">
        <f>D96+E96-F96</f>
        <v>151673</v>
      </c>
      <c r="H96" s="37">
        <f>G96</f>
        <v>151673</v>
      </c>
      <c r="I96" s="37"/>
      <c r="J96" s="37"/>
      <c r="K96" s="38">
        <f t="shared" si="0"/>
        <v>151673</v>
      </c>
      <c r="L96" s="9"/>
      <c r="N96" s="9"/>
    </row>
    <row r="97" spans="1:14" ht="24" customHeight="1">
      <c r="A97" s="16"/>
      <c r="B97" s="54" t="s">
        <v>77</v>
      </c>
      <c r="C97" s="55"/>
      <c r="D97" s="37">
        <v>279003</v>
      </c>
      <c r="E97" s="37"/>
      <c r="F97" s="37"/>
      <c r="G97" s="38">
        <f>D97+E97-F97</f>
        <v>279003</v>
      </c>
      <c r="H97" s="37">
        <f>G97</f>
        <v>279003</v>
      </c>
      <c r="I97" s="37">
        <v>1698</v>
      </c>
      <c r="J97" s="37">
        <v>2724</v>
      </c>
      <c r="K97" s="38">
        <f t="shared" si="0"/>
        <v>277977</v>
      </c>
      <c r="L97" s="9"/>
      <c r="N97" s="9"/>
    </row>
    <row r="98" spans="1:14" ht="18.75" customHeight="1">
      <c r="A98" s="16"/>
      <c r="B98" s="54" t="s">
        <v>92</v>
      </c>
      <c r="C98" s="55"/>
      <c r="D98" s="37"/>
      <c r="E98" s="37"/>
      <c r="F98" s="37"/>
      <c r="G98" s="38">
        <f>D98+E98-F98</f>
        <v>0</v>
      </c>
      <c r="H98" s="37">
        <f>G98</f>
        <v>0</v>
      </c>
      <c r="I98" s="37">
        <v>107615</v>
      </c>
      <c r="J98" s="37"/>
      <c r="K98" s="38">
        <f t="shared" si="0"/>
        <v>107615</v>
      </c>
      <c r="L98" s="9"/>
      <c r="N98" s="9"/>
    </row>
    <row r="99" spans="1:14" ht="24" customHeight="1">
      <c r="A99" s="15"/>
      <c r="B99" s="54" t="s">
        <v>64</v>
      </c>
      <c r="C99" s="55"/>
      <c r="D99" s="37">
        <v>2384234</v>
      </c>
      <c r="E99" s="37">
        <v>287263</v>
      </c>
      <c r="F99" s="37"/>
      <c r="G99" s="38">
        <f>D99+E99-F99</f>
        <v>2671497</v>
      </c>
      <c r="H99" s="37">
        <f>G99</f>
        <v>2671497</v>
      </c>
      <c r="I99" s="37"/>
      <c r="J99" s="37">
        <v>1970</v>
      </c>
      <c r="K99" s="38">
        <f t="shared" si="0"/>
        <v>2669527</v>
      </c>
      <c r="L99" s="9"/>
      <c r="N99" s="9"/>
    </row>
    <row r="100" spans="1:14" ht="20.25" customHeight="1">
      <c r="A100" s="15"/>
      <c r="B100" s="54" t="s">
        <v>93</v>
      </c>
      <c r="C100" s="55"/>
      <c r="D100" s="37">
        <v>253</v>
      </c>
      <c r="E100" s="37"/>
      <c r="F100" s="37">
        <v>253</v>
      </c>
      <c r="G100" s="38"/>
      <c r="H100" s="37"/>
      <c r="I100" s="37"/>
      <c r="J100" s="37"/>
      <c r="K100" s="38">
        <f t="shared" si="0"/>
        <v>0</v>
      </c>
      <c r="L100" s="9"/>
      <c r="N100" s="9"/>
    </row>
    <row r="101" spans="1:14" ht="49.5" customHeight="1">
      <c r="A101" s="15"/>
      <c r="B101" s="54" t="s">
        <v>94</v>
      </c>
      <c r="C101" s="55"/>
      <c r="D101" s="37"/>
      <c r="E101" s="37"/>
      <c r="F101" s="37"/>
      <c r="G101" s="38"/>
      <c r="H101" s="37"/>
      <c r="I101" s="37">
        <v>684</v>
      </c>
      <c r="J101" s="37">
        <v>192</v>
      </c>
      <c r="K101" s="38">
        <f t="shared" si="0"/>
        <v>492</v>
      </c>
      <c r="L101" s="9"/>
      <c r="N101" s="9"/>
    </row>
    <row r="102" spans="1:14" ht="27" customHeight="1">
      <c r="A102" s="15"/>
      <c r="B102" s="54" t="s">
        <v>65</v>
      </c>
      <c r="C102" s="55"/>
      <c r="D102" s="37">
        <f aca="true" t="shared" si="1" ref="D102:J102">SUM(D92:D98)-D99-D100-D101</f>
        <v>3585932</v>
      </c>
      <c r="E102" s="37">
        <f t="shared" si="1"/>
        <v>1109040</v>
      </c>
      <c r="F102" s="37">
        <f t="shared" si="1"/>
        <v>0</v>
      </c>
      <c r="G102" s="37">
        <f t="shared" si="1"/>
        <v>4694972</v>
      </c>
      <c r="H102" s="37">
        <f t="shared" si="1"/>
        <v>4694972</v>
      </c>
      <c r="I102" s="37">
        <f t="shared" si="1"/>
        <v>1598879</v>
      </c>
      <c r="J102" s="37">
        <f t="shared" si="1"/>
        <v>562</v>
      </c>
      <c r="K102" s="38">
        <f t="shared" si="0"/>
        <v>6293289</v>
      </c>
      <c r="L102" s="9"/>
      <c r="N102" s="9"/>
    </row>
    <row r="103" spans="1:14" ht="25.5" customHeight="1">
      <c r="A103" s="15"/>
      <c r="B103" s="105" t="s">
        <v>78</v>
      </c>
      <c r="C103" s="105"/>
      <c r="D103" s="37"/>
      <c r="E103" s="37"/>
      <c r="F103" s="37"/>
      <c r="G103" s="38"/>
      <c r="H103" s="37"/>
      <c r="I103" s="37"/>
      <c r="J103" s="37"/>
      <c r="K103" s="38"/>
      <c r="L103" s="9"/>
      <c r="N103" s="9"/>
    </row>
    <row r="104" ht="10.5" customHeight="1">
      <c r="N104" s="9"/>
    </row>
    <row r="105" spans="2:11" ht="90.75" customHeight="1">
      <c r="B105" s="109" t="s">
        <v>130</v>
      </c>
      <c r="C105" s="109"/>
      <c r="D105" s="109"/>
      <c r="E105" s="109"/>
      <c r="F105" s="109"/>
      <c r="G105" s="109"/>
      <c r="H105" s="109"/>
      <c r="I105" s="109"/>
      <c r="J105" s="109"/>
      <c r="K105" s="109"/>
    </row>
    <row r="106" spans="2:11" ht="3.75" customHeight="1">
      <c r="B106" s="13"/>
      <c r="C106" s="14"/>
      <c r="D106" s="14"/>
      <c r="E106" s="14"/>
      <c r="F106" s="14"/>
      <c r="G106" s="14"/>
      <c r="H106" s="14"/>
      <c r="I106" s="14"/>
      <c r="J106" s="14"/>
      <c r="K106" s="14"/>
    </row>
    <row r="107" spans="2:11" ht="44.25" customHeight="1">
      <c r="B107" s="103" t="s">
        <v>74</v>
      </c>
      <c r="C107" s="104"/>
      <c r="D107" s="104"/>
      <c r="E107" s="104"/>
      <c r="F107" s="104"/>
      <c r="G107" s="104"/>
      <c r="H107" s="104"/>
      <c r="I107" s="104"/>
      <c r="J107" s="104"/>
      <c r="K107" s="104"/>
    </row>
    <row r="108" spans="2:11" ht="24.75" customHeight="1">
      <c r="B108" s="97" t="s">
        <v>135</v>
      </c>
      <c r="C108" s="98"/>
      <c r="D108" s="98"/>
      <c r="E108" s="98"/>
      <c r="F108" s="98"/>
      <c r="G108" s="98"/>
      <c r="H108" s="98"/>
      <c r="I108" s="98"/>
      <c r="J108" s="98"/>
      <c r="K108" s="98"/>
    </row>
    <row r="109" spans="2:11" ht="25.5" customHeight="1">
      <c r="B109" s="98"/>
      <c r="C109" s="98"/>
      <c r="D109" s="98"/>
      <c r="E109" s="98"/>
      <c r="F109" s="98"/>
      <c r="G109" s="98"/>
      <c r="H109" s="98"/>
      <c r="I109" s="98"/>
      <c r="J109" s="98"/>
      <c r="K109" s="98"/>
    </row>
    <row r="110" spans="2:11" ht="24" customHeight="1">
      <c r="B110" s="98"/>
      <c r="C110" s="98"/>
      <c r="D110" s="98"/>
      <c r="E110" s="98"/>
      <c r="F110" s="98"/>
      <c r="G110" s="98"/>
      <c r="H110" s="98"/>
      <c r="I110" s="98"/>
      <c r="J110" s="98"/>
      <c r="K110" s="98"/>
    </row>
    <row r="111" spans="2:11" ht="27" customHeight="1">
      <c r="B111" s="98"/>
      <c r="C111" s="98"/>
      <c r="D111" s="98"/>
      <c r="E111" s="98"/>
      <c r="F111" s="98"/>
      <c r="G111" s="98"/>
      <c r="H111" s="98"/>
      <c r="I111" s="98"/>
      <c r="J111" s="98"/>
      <c r="K111" s="98"/>
    </row>
    <row r="112" spans="2:11" ht="26.25" customHeight="1">
      <c r="B112" s="101" t="s">
        <v>57</v>
      </c>
      <c r="C112" s="102"/>
      <c r="D112" s="102"/>
      <c r="E112" s="102"/>
      <c r="F112" s="102"/>
      <c r="G112" s="102"/>
      <c r="H112" s="102"/>
      <c r="I112" s="102"/>
      <c r="J112" s="102"/>
      <c r="K112" s="102"/>
    </row>
    <row r="113" spans="2:11" ht="15.75" customHeight="1">
      <c r="B113" s="95" t="s">
        <v>122</v>
      </c>
      <c r="C113" s="96"/>
      <c r="D113" s="96"/>
      <c r="E113" s="96"/>
      <c r="F113" s="96"/>
      <c r="G113" s="96"/>
      <c r="H113" s="96"/>
      <c r="I113" s="96"/>
      <c r="J113" s="96"/>
      <c r="K113" s="96"/>
    </row>
    <row r="114" spans="2:11" ht="23.25" customHeight="1">
      <c r="B114" s="96"/>
      <c r="C114" s="96"/>
      <c r="D114" s="96"/>
      <c r="E114" s="96"/>
      <c r="F114" s="96"/>
      <c r="G114" s="96"/>
      <c r="H114" s="96"/>
      <c r="I114" s="96"/>
      <c r="J114" s="96"/>
      <c r="K114" s="96"/>
    </row>
    <row r="115" spans="2:11" ht="12.75" customHeight="1" hidden="1">
      <c r="B115" s="99" t="s">
        <v>76</v>
      </c>
      <c r="C115" s="100"/>
      <c r="D115" s="100"/>
      <c r="E115" s="100"/>
      <c r="F115" s="100"/>
      <c r="G115" s="100"/>
      <c r="H115" s="100"/>
      <c r="I115" s="100"/>
      <c r="J115" s="100"/>
      <c r="K115" s="100"/>
    </row>
    <row r="116" spans="2:11" ht="12.75" hidden="1">
      <c r="B116" s="100"/>
      <c r="C116" s="100"/>
      <c r="D116" s="100"/>
      <c r="E116" s="100"/>
      <c r="F116" s="100"/>
      <c r="G116" s="100"/>
      <c r="H116" s="100"/>
      <c r="I116" s="100"/>
      <c r="J116" s="100"/>
      <c r="K116" s="100"/>
    </row>
    <row r="117" spans="2:11" ht="57" customHeight="1" hidden="1">
      <c r="B117" s="100"/>
      <c r="C117" s="100"/>
      <c r="D117" s="100"/>
      <c r="E117" s="100"/>
      <c r="F117" s="100"/>
      <c r="G117" s="100"/>
      <c r="H117" s="100"/>
      <c r="I117" s="100"/>
      <c r="J117" s="100"/>
      <c r="K117" s="100"/>
    </row>
    <row r="118" spans="2:11" ht="9.75" customHeight="1">
      <c r="B118" s="11"/>
      <c r="C118" s="11"/>
      <c r="D118" s="11"/>
      <c r="E118" s="11"/>
      <c r="F118" s="11"/>
      <c r="G118" s="11"/>
      <c r="H118" s="11"/>
      <c r="I118" s="11"/>
      <c r="J118" s="11"/>
      <c r="K118" s="11"/>
    </row>
    <row r="119" spans="2:6" ht="12.75">
      <c r="B119" s="2"/>
      <c r="C119" s="2"/>
      <c r="D119" s="2"/>
      <c r="E119" s="2"/>
      <c r="F119" s="4"/>
    </row>
    <row r="120" spans="2:6" ht="12.75">
      <c r="B120" s="2"/>
      <c r="C120" s="2"/>
      <c r="D120" s="2"/>
      <c r="E120" s="2"/>
      <c r="F120" s="4"/>
    </row>
    <row r="122" spans="7:11" ht="12.75">
      <c r="G122" s="211" t="s">
        <v>132</v>
      </c>
      <c r="H122" s="212"/>
      <c r="I122" s="212"/>
      <c r="J122" s="212"/>
      <c r="K122" s="212"/>
    </row>
    <row r="123" spans="7:11" ht="12.75">
      <c r="G123" s="213" t="s">
        <v>133</v>
      </c>
      <c r="H123" s="213"/>
      <c r="I123" s="213"/>
      <c r="J123" s="213"/>
      <c r="K123" s="213"/>
    </row>
  </sheetData>
  <sheetProtection password="CC6F" sheet="1"/>
  <mergeCells count="180">
    <mergeCell ref="G123:K123"/>
    <mergeCell ref="G122:K122"/>
    <mergeCell ref="E26:E27"/>
    <mergeCell ref="B28:D28"/>
    <mergeCell ref="B29:D29"/>
    <mergeCell ref="G69:I70"/>
    <mergeCell ref="G36:I36"/>
    <mergeCell ref="G37:I37"/>
    <mergeCell ref="B38:D38"/>
    <mergeCell ref="B36:D36"/>
    <mergeCell ref="G25:I25"/>
    <mergeCell ref="F64:F65"/>
    <mergeCell ref="B24:D25"/>
    <mergeCell ref="E24:E25"/>
    <mergeCell ref="F24:F25"/>
    <mergeCell ref="G32:I32"/>
    <mergeCell ref="B32:D32"/>
    <mergeCell ref="G33:I33"/>
    <mergeCell ref="G34:I34"/>
    <mergeCell ref="B26:D27"/>
    <mergeCell ref="K65:K66"/>
    <mergeCell ref="K56:K57"/>
    <mergeCell ref="B40:K40"/>
    <mergeCell ref="E69:E70"/>
    <mergeCell ref="F69:F70"/>
    <mergeCell ref="B69:D70"/>
    <mergeCell ref="B64:D65"/>
    <mergeCell ref="E64:E65"/>
    <mergeCell ref="J65:J66"/>
    <mergeCell ref="B42:F42"/>
    <mergeCell ref="B1:K1"/>
    <mergeCell ref="B3:K3"/>
    <mergeCell ref="B4:K4"/>
    <mergeCell ref="B6:K6"/>
    <mergeCell ref="G77:I77"/>
    <mergeCell ref="G26:I26"/>
    <mergeCell ref="G28:I28"/>
    <mergeCell ref="G29:I29"/>
    <mergeCell ref="G27:I27"/>
    <mergeCell ref="G30:I30"/>
    <mergeCell ref="J7:K7"/>
    <mergeCell ref="J22:J23"/>
    <mergeCell ref="J8:K8"/>
    <mergeCell ref="B10:K10"/>
    <mergeCell ref="B12:K12"/>
    <mergeCell ref="B13:D13"/>
    <mergeCell ref="G13:I13"/>
    <mergeCell ref="B18:D18"/>
    <mergeCell ref="K22:K23"/>
    <mergeCell ref="B7:C7"/>
    <mergeCell ref="D7:G7"/>
    <mergeCell ref="H7:I7"/>
    <mergeCell ref="J62:J63"/>
    <mergeCell ref="B8:C8"/>
    <mergeCell ref="D8:G8"/>
    <mergeCell ref="H8:I8"/>
    <mergeCell ref="G16:I16"/>
    <mergeCell ref="G17:I17"/>
    <mergeCell ref="J56:J57"/>
    <mergeCell ref="B19:D19"/>
    <mergeCell ref="G19:I19"/>
    <mergeCell ref="B14:D14"/>
    <mergeCell ref="G14:I14"/>
    <mergeCell ref="B15:D17"/>
    <mergeCell ref="E15:E17"/>
    <mergeCell ref="F15:F17"/>
    <mergeCell ref="G15:I15"/>
    <mergeCell ref="G18:I18"/>
    <mergeCell ref="B20:D20"/>
    <mergeCell ref="G20:I20"/>
    <mergeCell ref="B21:D21"/>
    <mergeCell ref="G21:I21"/>
    <mergeCell ref="B22:D22"/>
    <mergeCell ref="G24:I24"/>
    <mergeCell ref="G22:I23"/>
    <mergeCell ref="B23:D23"/>
    <mergeCell ref="B30:D30"/>
    <mergeCell ref="G31:I31"/>
    <mergeCell ref="B35:D35"/>
    <mergeCell ref="G35:I35"/>
    <mergeCell ref="B31:D31"/>
    <mergeCell ref="E43:E44"/>
    <mergeCell ref="F43:F44"/>
    <mergeCell ref="G43:I44"/>
    <mergeCell ref="J43:J44"/>
    <mergeCell ref="B37:D37"/>
    <mergeCell ref="G38:I38"/>
    <mergeCell ref="G42:K42"/>
    <mergeCell ref="K43:K44"/>
    <mergeCell ref="B43:D44"/>
    <mergeCell ref="E47:E49"/>
    <mergeCell ref="F47:F49"/>
    <mergeCell ref="G47:I47"/>
    <mergeCell ref="G48:I48"/>
    <mergeCell ref="G49:I49"/>
    <mergeCell ref="B45:D45"/>
    <mergeCell ref="G45:I45"/>
    <mergeCell ref="B46:D46"/>
    <mergeCell ref="G46:I46"/>
    <mergeCell ref="F50:F55"/>
    <mergeCell ref="G50:I50"/>
    <mergeCell ref="G51:I51"/>
    <mergeCell ref="G52:I52"/>
    <mergeCell ref="G53:I53"/>
    <mergeCell ref="G54:I54"/>
    <mergeCell ref="G55:I55"/>
    <mergeCell ref="K62:K63"/>
    <mergeCell ref="E56:E57"/>
    <mergeCell ref="F56:F57"/>
    <mergeCell ref="G56:I57"/>
    <mergeCell ref="E58:E59"/>
    <mergeCell ref="F58:F59"/>
    <mergeCell ref="G58:I58"/>
    <mergeCell ref="G59:I59"/>
    <mergeCell ref="G60:I60"/>
    <mergeCell ref="G61:I61"/>
    <mergeCell ref="G76:I76"/>
    <mergeCell ref="G67:I67"/>
    <mergeCell ref="G68:I68"/>
    <mergeCell ref="G64:I64"/>
    <mergeCell ref="G65:I66"/>
    <mergeCell ref="G62:I63"/>
    <mergeCell ref="G71:I72"/>
    <mergeCell ref="G74:I74"/>
    <mergeCell ref="B76:D76"/>
    <mergeCell ref="B105:K105"/>
    <mergeCell ref="B73:D73"/>
    <mergeCell ref="G73:I73"/>
    <mergeCell ref="H90:K90"/>
    <mergeCell ref="B81:D81"/>
    <mergeCell ref="B74:D75"/>
    <mergeCell ref="E74:E75"/>
    <mergeCell ref="B102:C102"/>
    <mergeCell ref="B85:K85"/>
    <mergeCell ref="B107:K107"/>
    <mergeCell ref="B103:C103"/>
    <mergeCell ref="J69:J70"/>
    <mergeCell ref="K69:K70"/>
    <mergeCell ref="B92:C92"/>
    <mergeCell ref="B88:K88"/>
    <mergeCell ref="B99:C99"/>
    <mergeCell ref="B100:C100"/>
    <mergeCell ref="J71:J72"/>
    <mergeCell ref="K71:K72"/>
    <mergeCell ref="F74:F75"/>
    <mergeCell ref="G79:I79"/>
    <mergeCell ref="B79:D79"/>
    <mergeCell ref="B113:K114"/>
    <mergeCell ref="B108:K111"/>
    <mergeCell ref="B115:K117"/>
    <mergeCell ref="G78:I78"/>
    <mergeCell ref="B112:K112"/>
    <mergeCell ref="B93:C93"/>
    <mergeCell ref="B96:C96"/>
    <mergeCell ref="F26:F27"/>
    <mergeCell ref="B50:D55"/>
    <mergeCell ref="B67:D67"/>
    <mergeCell ref="B68:D68"/>
    <mergeCell ref="B72:D72"/>
    <mergeCell ref="B56:D57"/>
    <mergeCell ref="B66:D66"/>
    <mergeCell ref="B63:D63"/>
    <mergeCell ref="B47:D49"/>
    <mergeCell ref="E50:E55"/>
    <mergeCell ref="B98:C98"/>
    <mergeCell ref="B95:C95"/>
    <mergeCell ref="D90:G90"/>
    <mergeCell ref="B80:D80"/>
    <mergeCell ref="B94:C94"/>
    <mergeCell ref="B90:C91"/>
    <mergeCell ref="B60:D60"/>
    <mergeCell ref="B58:D59"/>
    <mergeCell ref="B62:D62"/>
    <mergeCell ref="B71:D71"/>
    <mergeCell ref="B101:C101"/>
    <mergeCell ref="B77:D77"/>
    <mergeCell ref="B78:D78"/>
    <mergeCell ref="B83:K83"/>
    <mergeCell ref="G75:I75"/>
    <mergeCell ref="B97:C97"/>
  </mergeCells>
  <printOptions horizontalCentered="1"/>
  <pageMargins left="0.7480314960629921" right="0.7480314960629921" top="0.5905511811023623" bottom="0.3937007874015748" header="0.5118110236220472" footer="0.5118110236220472"/>
  <pageSetup horizontalDpi="300" verticalDpi="300" orientation="portrait" paperSize="9" scale="66" r:id="rId1"/>
  <headerFooter alignWithMargins="0">
    <oddFooter>&amp;C&amp;P</oddFooter>
  </headerFooter>
  <rowBreaks count="2" manualBreakCount="2">
    <brk id="40" max="255" man="1"/>
    <brk id="8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jgacic</cp:lastModifiedBy>
  <cp:lastPrinted>2011-06-28T11:43:00Z</cp:lastPrinted>
  <dcterms:created xsi:type="dcterms:W3CDTF">2007-02-12T13:02:25Z</dcterms:created>
  <dcterms:modified xsi:type="dcterms:W3CDTF">2011-06-28T12:10:59Z</dcterms:modified>
  <cp:category/>
  <cp:version/>
  <cp:contentType/>
  <cp:contentStatus/>
</cp:coreProperties>
</file>