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vod FI fRIKOM" sheetId="1" r:id="rId1"/>
  </sheets>
  <definedNames>
    <definedName name="_xlnm.Print_Area" localSheetId="0">'Izvod FI fRIKOM'!$B$1:$K$105</definedName>
  </definedNames>
  <calcPr fullCalcOnLoad="1"/>
</workbook>
</file>

<file path=xl/sharedStrings.xml><?xml version="1.0" encoding="utf-8"?>
<sst xmlns="http://schemas.openxmlformats.org/spreadsheetml/2006/main" count="127" uniqueCount="113">
  <si>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</si>
  <si>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</si>
  <si>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</si>
  <si>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</si>
  <si>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</si>
  <si>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</si>
  <si>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</si>
  <si>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</si>
  <si>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</si>
  <si>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</si>
  <si>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</si>
  <si>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</si>
  <si>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</si>
  <si>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</si>
  <si>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</si>
  <si>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</si>
  <si>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</si>
  <si>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</si>
  <si>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</si>
  <si>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</si>
  <si>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</si>
  <si>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</si>
  <si>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</si>
  <si>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</si>
  <si>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</si>
  <si>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</si>
  <si>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</si>
  <si>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</si>
  <si>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</si>
  <si>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</si>
  <si>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</si>
  <si>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</si>
  <si>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</si>
  <si>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</si>
  <si>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</si>
  <si>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</si>
  <si>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</si>
  <si>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</si>
  <si>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</si>
  <si>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</si>
  <si>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</si>
  <si>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</si>
  <si>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</si>
  <si>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</si>
  <si>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</si>
  <si>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</si>
  <si>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</si>
  <si>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</si>
  <si>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</si>
  <si>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</si>
  <si>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</si>
  <si>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</si>
  <si>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</si>
  <si>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</si>
  <si>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</si>
  <si>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</si>
  <si>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</si>
  <si>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</si>
  <si>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</si>
  <si>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</si>
  <si>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</si>
  <si>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</si>
  <si>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</si>
  <si>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</si>
  <si>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</si>
  <si>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</si>
  <si>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</si>
  <si>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</si>
  <si>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</si>
  <si>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</si>
  <si>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</si>
  <si>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</si>
  <si>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</si>
  <si>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</si>
  <si>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</si>
  <si>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</si>
  <si>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</si>
  <si>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</si>
  <si>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</si>
  <si>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</si>
  <si>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</si>
  <si>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</si>
  <si>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</si>
  <si>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</si>
  <si>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</si>
  <si>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</si>
  <si>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</si>
  <si>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</si>
  <si>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</si>
  <si>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</si>
  <si>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</si>
  <si>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</si>
  <si>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</si>
  <si>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</si>
  <si>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</si>
  <si>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</si>
  <si>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</si>
  <si>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</si>
  <si>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</si>
  <si>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</si>
  <si>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</si>
  <si>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 xml:space="preserve">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</si>
  <si>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2009.</t>
  </si>
  <si>
    <t>BEOGRAD, Zrenjaninski put b.b.</t>
  </si>
  <si>
    <t>07042728</t>
  </si>
  <si>
    <r>
      <t xml:space="preserve">Industrija smrznute hrane </t>
    </r>
    <r>
      <rPr>
        <b/>
        <sz val="8"/>
        <rFont val="Arial"/>
        <family val="2"/>
      </rPr>
      <t>FRIKOM a.d</t>
    </r>
    <r>
      <rPr>
        <sz val="8"/>
        <rFont val="Arial"/>
        <family val="2"/>
      </rPr>
      <t>. Beograd, Zrenjaninski put b.b.</t>
    </r>
  </si>
  <si>
    <t>Gojko Đošić</t>
  </si>
  <si>
    <r>
      <t xml:space="preserve">Indusrija smrznute hrane </t>
    </r>
    <r>
      <rPr>
        <b/>
        <sz val="8"/>
        <rFont val="Arial"/>
        <family val="2"/>
      </rPr>
      <t>FRIKOM</t>
    </r>
    <r>
      <rPr>
        <sz val="8"/>
        <rFont val="Arial"/>
        <family val="0"/>
      </rPr>
      <t xml:space="preserve"> a.d.</t>
    </r>
  </si>
  <si>
    <t>ИЗВОД ИЗ ФИНАНСИЈСКИХ ИЗВЕШТАЈА ЗА 2010. ГОДИНУ</t>
  </si>
  <si>
    <t>2010.</t>
  </si>
  <si>
    <r>
      <t xml:space="preserve">III ЗАКЉУЧНО МИШЉЕЊЕ РЕВИЗОРА  BAKER TILLY WB REVIZIJA О ФИНАНСИЈСКИМ ИЗВЕШТАЈИМА:
</t>
    </r>
    <r>
      <rPr>
        <sz val="10"/>
        <rFont val="Arial"/>
        <family val="2"/>
      </rPr>
      <t>Po našem mišljenju, finansijski izveštaji istinito i objektivno, po svim materijalno značajnim pitanjima,prikazuju finansijski položaj Društva na dan 31.decembra 2010. godine, kao i rezultate njegovog poslovanja i tokove gotovine za godinu koja se završava na taj dan, u skladu sa računovodstvenim propisima Republike Srbije.</t>
    </r>
    <r>
      <rPr>
        <sz val="8"/>
        <rFont val="Arial"/>
        <family val="2"/>
      </rPr>
      <t xml:space="preserve">
Beograd, 20. februar 2011. godine</t>
    </r>
  </si>
  <si>
    <t xml:space="preserve">Увид се може извршити сваког радног дана 08-16h у седишту друштва </t>
  </si>
  <si>
    <t>Generalni direktor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</si>
</sst>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29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29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top"/>
    </xf>
    <xf numFmtId="3" fontId="3" fillId="0" borderId="21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0" fillId="0" borderId="23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SheetLayoutView="100" zoomScalePageLayoutView="0" workbookViewId="0" topLeftCell="A86">
      <selection activeCell="M100" sqref="M100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24" t="s">
        <v>101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ht="12.75">
      <c r="B2" s="125" t="s">
        <v>108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2.75">
      <c r="B3" s="64" t="s">
        <v>105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26" t="s">
        <v>0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1" ht="12.75">
      <c r="B6" s="118" t="s">
        <v>100</v>
      </c>
      <c r="C6" s="118"/>
      <c r="D6" s="119" t="s">
        <v>107</v>
      </c>
      <c r="E6" s="119"/>
      <c r="F6" s="119"/>
      <c r="G6" s="119"/>
      <c r="H6" s="118" t="s">
        <v>1</v>
      </c>
      <c r="I6" s="118"/>
      <c r="J6" s="120" t="s">
        <v>104</v>
      </c>
      <c r="K6" s="120"/>
    </row>
    <row r="7" spans="2:11" ht="12.75">
      <c r="B7" s="118" t="s">
        <v>2</v>
      </c>
      <c r="C7" s="118"/>
      <c r="D7" s="121" t="s">
        <v>103</v>
      </c>
      <c r="E7" s="122"/>
      <c r="F7" s="122"/>
      <c r="G7" s="123"/>
      <c r="H7" s="118" t="s">
        <v>3</v>
      </c>
      <c r="I7" s="118"/>
      <c r="J7" s="121">
        <v>100003092</v>
      </c>
      <c r="K7" s="12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7" t="s">
        <v>4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7" t="s">
        <v>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114" t="s">
        <v>6</v>
      </c>
      <c r="C12" s="114"/>
      <c r="D12" s="114"/>
      <c r="E12" s="7" t="s">
        <v>102</v>
      </c>
      <c r="F12" s="7" t="s">
        <v>109</v>
      </c>
      <c r="G12" s="114" t="s">
        <v>7</v>
      </c>
      <c r="H12" s="114"/>
      <c r="I12" s="114"/>
      <c r="J12" s="7" t="s">
        <v>102</v>
      </c>
      <c r="K12" s="7" t="s">
        <v>109</v>
      </c>
    </row>
    <row r="13" spans="2:11" ht="12.75">
      <c r="B13" s="83" t="s">
        <v>8</v>
      </c>
      <c r="C13" s="83"/>
      <c r="D13" s="83"/>
      <c r="E13" s="33">
        <f>SUM(E14+E15+E16+E17+E21)</f>
        <v>5342335</v>
      </c>
      <c r="F13" s="33">
        <f>SUM(F14+F15+F16+F17+F21)</f>
        <v>5236670</v>
      </c>
      <c r="G13" s="83" t="s">
        <v>9</v>
      </c>
      <c r="H13" s="83"/>
      <c r="I13" s="83"/>
      <c r="J13" s="33">
        <f>SUM(J14+J15+J16+J17+J18-J19+J20-J21-J22)</f>
        <v>4448631</v>
      </c>
      <c r="K13" s="33">
        <f>SUM(K14+K15+K16+K17+K18-K19+K20-K21-K22)</f>
        <v>4647151</v>
      </c>
    </row>
    <row r="14" spans="2:11" ht="12.75">
      <c r="B14" s="110" t="s">
        <v>10</v>
      </c>
      <c r="C14" s="83"/>
      <c r="D14" s="83"/>
      <c r="E14" s="33"/>
      <c r="F14" s="33"/>
      <c r="G14" s="116" t="s">
        <v>73</v>
      </c>
      <c r="H14" s="112"/>
      <c r="I14" s="113"/>
      <c r="J14" s="33">
        <v>2752130</v>
      </c>
      <c r="K14" s="33">
        <v>2752130</v>
      </c>
    </row>
    <row r="15" spans="2:11" ht="12.75">
      <c r="B15" s="115" t="s">
        <v>11</v>
      </c>
      <c r="C15" s="115"/>
      <c r="D15" s="115"/>
      <c r="E15" s="33"/>
      <c r="F15" s="33"/>
      <c r="G15" s="89" t="s">
        <v>12</v>
      </c>
      <c r="H15" s="89"/>
      <c r="I15" s="89"/>
      <c r="J15" s="33"/>
      <c r="K15" s="33"/>
    </row>
    <row r="16" spans="2:11" ht="12.75">
      <c r="B16" s="89" t="s">
        <v>13</v>
      </c>
      <c r="C16" s="89"/>
      <c r="D16" s="89"/>
      <c r="E16" s="33">
        <v>392</v>
      </c>
      <c r="F16" s="33">
        <v>5331</v>
      </c>
      <c r="G16" s="89" t="s">
        <v>14</v>
      </c>
      <c r="H16" s="89"/>
      <c r="I16" s="89"/>
      <c r="J16" s="33"/>
      <c r="K16" s="33"/>
    </row>
    <row r="17" spans="2:11" ht="12.75">
      <c r="B17" s="88" t="s">
        <v>57</v>
      </c>
      <c r="C17" s="89"/>
      <c r="D17" s="89"/>
      <c r="E17" s="100">
        <v>3600022</v>
      </c>
      <c r="F17" s="100">
        <v>3382584</v>
      </c>
      <c r="G17" s="89" t="s">
        <v>15</v>
      </c>
      <c r="H17" s="89"/>
      <c r="I17" s="89"/>
      <c r="J17" s="33"/>
      <c r="K17" s="33"/>
    </row>
    <row r="18" spans="2:11" ht="24" customHeight="1">
      <c r="B18" s="88"/>
      <c r="C18" s="89"/>
      <c r="D18" s="89"/>
      <c r="E18" s="100"/>
      <c r="F18" s="100"/>
      <c r="G18" s="90" t="s">
        <v>93</v>
      </c>
      <c r="H18" s="112"/>
      <c r="I18" s="113"/>
      <c r="J18" s="33"/>
      <c r="K18" s="33"/>
    </row>
    <row r="19" spans="2:11" ht="22.5" customHeight="1">
      <c r="B19" s="88"/>
      <c r="C19" s="89"/>
      <c r="D19" s="89"/>
      <c r="E19" s="100"/>
      <c r="F19" s="100"/>
      <c r="G19" s="90" t="s">
        <v>97</v>
      </c>
      <c r="H19" s="112"/>
      <c r="I19" s="113"/>
      <c r="J19" s="33"/>
      <c r="K19" s="33"/>
    </row>
    <row r="20" spans="2:11" ht="12.75">
      <c r="B20" s="89"/>
      <c r="C20" s="89"/>
      <c r="D20" s="89"/>
      <c r="E20" s="100"/>
      <c r="F20" s="100"/>
      <c r="G20" s="89" t="s">
        <v>94</v>
      </c>
      <c r="H20" s="89"/>
      <c r="I20" s="89"/>
      <c r="J20" s="33">
        <v>1696501</v>
      </c>
      <c r="K20" s="33">
        <v>1895021</v>
      </c>
    </row>
    <row r="21" spans="2:11" ht="12.75">
      <c r="B21" s="110" t="s">
        <v>16</v>
      </c>
      <c r="C21" s="110"/>
      <c r="D21" s="110"/>
      <c r="E21" s="33">
        <v>1741921</v>
      </c>
      <c r="F21" s="33">
        <v>1848755</v>
      </c>
      <c r="G21" s="89" t="s">
        <v>95</v>
      </c>
      <c r="H21" s="89"/>
      <c r="I21" s="89"/>
      <c r="J21" s="33"/>
      <c r="K21" s="33"/>
    </row>
    <row r="22" spans="2:11" ht="12.75">
      <c r="B22" s="83" t="s">
        <v>19</v>
      </c>
      <c r="C22" s="83"/>
      <c r="D22" s="83"/>
      <c r="E22" s="33">
        <f>SUM(E23+E25)</f>
        <v>4108349</v>
      </c>
      <c r="F22" s="33">
        <f>SUM(F23+F24+F25)</f>
        <v>4890630</v>
      </c>
      <c r="G22" s="89" t="s">
        <v>96</v>
      </c>
      <c r="H22" s="89"/>
      <c r="I22" s="89"/>
      <c r="J22" s="33"/>
      <c r="K22" s="33"/>
    </row>
    <row r="23" spans="2:11" ht="12.75" customHeight="1">
      <c r="B23" s="89" t="s">
        <v>21</v>
      </c>
      <c r="C23" s="89"/>
      <c r="D23" s="89"/>
      <c r="E23" s="33">
        <v>1537029</v>
      </c>
      <c r="F23" s="33">
        <v>1703372</v>
      </c>
      <c r="G23" s="85" t="s">
        <v>17</v>
      </c>
      <c r="H23" s="111"/>
      <c r="I23" s="111"/>
      <c r="J23" s="106">
        <f>SUM(J25+J26+J27)</f>
        <v>5058186</v>
      </c>
      <c r="K23" s="106">
        <f>SUM(K25+K26+K27)</f>
        <v>5532010</v>
      </c>
    </row>
    <row r="24" spans="2:11" ht="46.5" customHeight="1">
      <c r="B24" s="108" t="s">
        <v>58</v>
      </c>
      <c r="C24" s="109"/>
      <c r="D24" s="109"/>
      <c r="E24" s="33"/>
      <c r="F24" s="33">
        <v>4941</v>
      </c>
      <c r="G24" s="111"/>
      <c r="H24" s="111"/>
      <c r="I24" s="111"/>
      <c r="J24" s="107"/>
      <c r="K24" s="107"/>
    </row>
    <row r="25" spans="2:11" ht="12.75">
      <c r="B25" s="89" t="s">
        <v>59</v>
      </c>
      <c r="C25" s="89"/>
      <c r="D25" s="89"/>
      <c r="E25" s="33">
        <v>2571320</v>
      </c>
      <c r="F25" s="33">
        <v>3182317</v>
      </c>
      <c r="G25" s="110" t="s">
        <v>18</v>
      </c>
      <c r="H25" s="110"/>
      <c r="I25" s="110"/>
      <c r="J25" s="33">
        <v>20034</v>
      </c>
      <c r="K25" s="33">
        <v>20034</v>
      </c>
    </row>
    <row r="26" spans="2:11" ht="12.75">
      <c r="B26" s="110" t="s">
        <v>23</v>
      </c>
      <c r="C26" s="110"/>
      <c r="D26" s="110"/>
      <c r="E26" s="33">
        <v>56133</v>
      </c>
      <c r="F26" s="33">
        <v>51861</v>
      </c>
      <c r="G26" s="110" t="s">
        <v>20</v>
      </c>
      <c r="H26" s="110"/>
      <c r="I26" s="110"/>
      <c r="J26" s="33">
        <v>3928787</v>
      </c>
      <c r="K26" s="33">
        <v>2471883</v>
      </c>
    </row>
    <row r="27" spans="2:11" ht="12.75">
      <c r="B27" s="83" t="s">
        <v>24</v>
      </c>
      <c r="C27" s="83"/>
      <c r="D27" s="83"/>
      <c r="E27" s="33">
        <f>SUM(E13+E22+E26)</f>
        <v>9506817</v>
      </c>
      <c r="F27" s="33">
        <f>SUM(F13+F22+F26)</f>
        <v>10179161</v>
      </c>
      <c r="G27" s="89" t="s">
        <v>22</v>
      </c>
      <c r="H27" s="89"/>
      <c r="I27" s="89"/>
      <c r="J27" s="33">
        <v>1109365</v>
      </c>
      <c r="K27" s="33">
        <v>3040093</v>
      </c>
    </row>
    <row r="28" spans="2:11" ht="12.75">
      <c r="B28" s="83" t="s">
        <v>60</v>
      </c>
      <c r="C28" s="83"/>
      <c r="D28" s="83"/>
      <c r="E28" s="33"/>
      <c r="F28" s="33"/>
      <c r="G28" s="89" t="s">
        <v>25</v>
      </c>
      <c r="H28" s="89"/>
      <c r="I28" s="89"/>
      <c r="J28" s="33"/>
      <c r="K28" s="33"/>
    </row>
    <row r="29" spans="2:11" ht="12.75">
      <c r="B29" s="84" t="s">
        <v>27</v>
      </c>
      <c r="C29" s="84"/>
      <c r="D29" s="84"/>
      <c r="E29" s="33">
        <f>SUM(E27+E28)</f>
        <v>9506817</v>
      </c>
      <c r="F29" s="33">
        <f>SUM(F27+F28)</f>
        <v>10179161</v>
      </c>
      <c r="G29" s="93" t="s">
        <v>26</v>
      </c>
      <c r="H29" s="93"/>
      <c r="I29" s="93"/>
      <c r="J29" s="100">
        <f>SUM(J13+J23+J28)</f>
        <v>9506817</v>
      </c>
      <c r="K29" s="100">
        <f>SUM(K13+K23+K28)</f>
        <v>10179161</v>
      </c>
    </row>
    <row r="30" spans="2:11" ht="12.75">
      <c r="B30" s="84" t="s">
        <v>28</v>
      </c>
      <c r="C30" s="84"/>
      <c r="D30" s="84"/>
      <c r="E30" s="33">
        <v>6385961</v>
      </c>
      <c r="F30" s="33">
        <v>8464486</v>
      </c>
      <c r="G30" s="93"/>
      <c r="H30" s="93"/>
      <c r="I30" s="93"/>
      <c r="J30" s="100"/>
      <c r="K30" s="100"/>
    </row>
    <row r="31" spans="7:11" ht="12.75">
      <c r="G31" s="101" t="s">
        <v>29</v>
      </c>
      <c r="H31" s="102"/>
      <c r="I31" s="102"/>
      <c r="J31" s="34">
        <v>6385961</v>
      </c>
      <c r="K31" s="34">
        <v>8464486</v>
      </c>
    </row>
    <row r="33" spans="2:11" ht="12.75">
      <c r="B33" s="103" t="s">
        <v>61</v>
      </c>
      <c r="C33" s="104"/>
      <c r="D33" s="104"/>
      <c r="E33" s="104"/>
      <c r="F33" s="104"/>
      <c r="G33" s="104" t="s">
        <v>30</v>
      </c>
      <c r="H33" s="104"/>
      <c r="I33" s="104"/>
      <c r="J33" s="104"/>
      <c r="K33" s="104"/>
    </row>
    <row r="34" spans="2:11" ht="12.75">
      <c r="B34" s="105"/>
      <c r="C34" s="105"/>
      <c r="D34" s="105"/>
      <c r="E34" s="105"/>
      <c r="F34" s="105"/>
      <c r="G34" s="104"/>
      <c r="H34" s="104"/>
      <c r="I34" s="104"/>
      <c r="J34" s="104"/>
      <c r="K34" s="104"/>
    </row>
    <row r="35" spans="2:11" ht="12.75" customHeight="1">
      <c r="B35" s="96" t="s">
        <v>56</v>
      </c>
      <c r="C35" s="96"/>
      <c r="D35" s="96"/>
      <c r="E35" s="97" t="s">
        <v>102</v>
      </c>
      <c r="F35" s="97" t="s">
        <v>109</v>
      </c>
      <c r="G35" s="80" t="s">
        <v>31</v>
      </c>
      <c r="H35" s="83"/>
      <c r="I35" s="83"/>
      <c r="J35" s="97" t="s">
        <v>102</v>
      </c>
      <c r="K35" s="97" t="s">
        <v>109</v>
      </c>
    </row>
    <row r="36" spans="2:11" ht="12.75">
      <c r="B36" s="96"/>
      <c r="C36" s="96"/>
      <c r="D36" s="96"/>
      <c r="E36" s="98"/>
      <c r="F36" s="98"/>
      <c r="G36" s="83"/>
      <c r="H36" s="83"/>
      <c r="I36" s="83"/>
      <c r="J36" s="99"/>
      <c r="K36" s="99"/>
    </row>
    <row r="37" spans="2:11" ht="12.75">
      <c r="B37" s="96"/>
      <c r="C37" s="96"/>
      <c r="D37" s="96"/>
      <c r="E37" s="99"/>
      <c r="F37" s="99"/>
      <c r="G37" s="89" t="s">
        <v>32</v>
      </c>
      <c r="H37" s="89"/>
      <c r="I37" s="89"/>
      <c r="J37" s="32">
        <v>7278135</v>
      </c>
      <c r="K37" s="33">
        <v>7522062</v>
      </c>
    </row>
    <row r="38" spans="2:11" ht="12.75">
      <c r="B38" s="89" t="s">
        <v>33</v>
      </c>
      <c r="C38" s="89"/>
      <c r="D38" s="89"/>
      <c r="E38" s="32">
        <v>7724094</v>
      </c>
      <c r="F38" s="32">
        <v>8111250</v>
      </c>
      <c r="G38" s="89" t="s">
        <v>36</v>
      </c>
      <c r="H38" s="89"/>
      <c r="I38" s="89"/>
      <c r="J38" s="33">
        <v>6391671</v>
      </c>
      <c r="K38" s="33">
        <v>6565956</v>
      </c>
    </row>
    <row r="39" spans="2:11" ht="12.75">
      <c r="B39" s="89" t="s">
        <v>34</v>
      </c>
      <c r="C39" s="89"/>
      <c r="D39" s="89"/>
      <c r="E39" s="32">
        <v>7051335</v>
      </c>
      <c r="F39" s="32">
        <v>7480847</v>
      </c>
      <c r="G39" s="89" t="s">
        <v>62</v>
      </c>
      <c r="H39" s="89"/>
      <c r="I39" s="89"/>
      <c r="J39" s="32">
        <f>SUM(J37-J38)</f>
        <v>886464</v>
      </c>
      <c r="K39" s="32">
        <f>SUM(K37-K38)</f>
        <v>956106</v>
      </c>
    </row>
    <row r="40" spans="2:11" ht="12.75">
      <c r="B40" s="95" t="s">
        <v>35</v>
      </c>
      <c r="C40" s="95"/>
      <c r="D40" s="95"/>
      <c r="E40" s="32">
        <f>SUM(E38-E39)</f>
        <v>672759</v>
      </c>
      <c r="F40" s="32">
        <f>SUM(F38-F39)</f>
        <v>630403</v>
      </c>
      <c r="G40" s="89" t="s">
        <v>40</v>
      </c>
      <c r="H40" s="89"/>
      <c r="I40" s="89"/>
      <c r="J40" s="33">
        <v>204542</v>
      </c>
      <c r="K40" s="33">
        <v>410308</v>
      </c>
    </row>
    <row r="41" spans="2:11" ht="12.75">
      <c r="B41" s="80" t="s">
        <v>63</v>
      </c>
      <c r="C41" s="80"/>
      <c r="D41" s="80"/>
      <c r="E41" s="73"/>
      <c r="F41" s="73"/>
      <c r="G41" s="89" t="s">
        <v>42</v>
      </c>
      <c r="H41" s="89"/>
      <c r="I41" s="89"/>
      <c r="J41" s="33">
        <v>495353</v>
      </c>
      <c r="K41" s="33">
        <v>916672</v>
      </c>
    </row>
    <row r="42" spans="2:11" ht="12.75" customHeight="1">
      <c r="B42" s="80"/>
      <c r="C42" s="80"/>
      <c r="D42" s="80"/>
      <c r="E42" s="73"/>
      <c r="F42" s="73"/>
      <c r="G42" s="94" t="s">
        <v>43</v>
      </c>
      <c r="H42" s="94"/>
      <c r="I42" s="94"/>
      <c r="J42" s="33">
        <v>66086</v>
      </c>
      <c r="K42" s="33">
        <v>46082</v>
      </c>
    </row>
    <row r="43" spans="2:11" ht="12.75">
      <c r="B43" s="88" t="s">
        <v>37</v>
      </c>
      <c r="C43" s="88"/>
      <c r="D43" s="88"/>
      <c r="E43" s="32">
        <v>88767</v>
      </c>
      <c r="F43" s="32">
        <v>245010</v>
      </c>
      <c r="G43" s="94" t="s">
        <v>45</v>
      </c>
      <c r="H43" s="80"/>
      <c r="I43" s="80"/>
      <c r="J43" s="33">
        <v>277461</v>
      </c>
      <c r="K43" s="33">
        <v>273390</v>
      </c>
    </row>
    <row r="44" spans="2:11" ht="24.75" customHeight="1">
      <c r="B44" s="88" t="s">
        <v>38</v>
      </c>
      <c r="C44" s="88"/>
      <c r="D44" s="88"/>
      <c r="E44" s="32">
        <v>1667249</v>
      </c>
      <c r="F44" s="32">
        <v>909967</v>
      </c>
      <c r="G44" s="88" t="s">
        <v>70</v>
      </c>
      <c r="H44" s="89"/>
      <c r="I44" s="89"/>
      <c r="J44" s="33">
        <f>SUM(J39+J40-J41+J42-J43)</f>
        <v>384278</v>
      </c>
      <c r="K44" s="33">
        <f>SUM(K39+K40-K41+K42-K43)</f>
        <v>222434</v>
      </c>
    </row>
    <row r="45" spans="2:11" ht="26.25" customHeight="1">
      <c r="B45" s="89" t="s">
        <v>35</v>
      </c>
      <c r="C45" s="89"/>
      <c r="D45" s="89"/>
      <c r="E45" s="32">
        <f>SUM(E43-E44)</f>
        <v>-1578482</v>
      </c>
      <c r="F45" s="32">
        <f>SUM(F43-F44)</f>
        <v>-664957</v>
      </c>
      <c r="G45" s="90" t="s">
        <v>64</v>
      </c>
      <c r="H45" s="91"/>
      <c r="I45" s="92"/>
      <c r="J45" s="35"/>
      <c r="K45" s="35"/>
    </row>
    <row r="46" spans="2:11" ht="12.75" customHeight="1">
      <c r="B46" s="80" t="s">
        <v>65</v>
      </c>
      <c r="C46" s="80"/>
      <c r="D46" s="80"/>
      <c r="E46" s="73"/>
      <c r="F46" s="73"/>
      <c r="G46" s="80" t="s">
        <v>49</v>
      </c>
      <c r="H46" s="80"/>
      <c r="I46" s="80"/>
      <c r="J46" s="86">
        <f>SUM(J44+J45)</f>
        <v>384278</v>
      </c>
      <c r="K46" s="86">
        <f>SUM(K44+K45)</f>
        <v>222434</v>
      </c>
    </row>
    <row r="47" spans="2:11" ht="11.25" customHeight="1">
      <c r="B47" s="80"/>
      <c r="C47" s="80"/>
      <c r="D47" s="80"/>
      <c r="E47" s="73"/>
      <c r="F47" s="73"/>
      <c r="G47" s="80"/>
      <c r="H47" s="80"/>
      <c r="I47" s="80"/>
      <c r="J47" s="87"/>
      <c r="K47" s="87"/>
    </row>
    <row r="48" spans="2:11" ht="21.75" customHeight="1">
      <c r="B48" s="88" t="s">
        <v>39</v>
      </c>
      <c r="C48" s="88"/>
      <c r="D48" s="88"/>
      <c r="E48" s="32">
        <v>2334666</v>
      </c>
      <c r="F48" s="32">
        <v>59993</v>
      </c>
      <c r="G48" s="84" t="s">
        <v>51</v>
      </c>
      <c r="H48" s="84"/>
      <c r="I48" s="84"/>
      <c r="J48" s="33">
        <v>18085</v>
      </c>
      <c r="K48" s="33">
        <v>23914</v>
      </c>
    </row>
    <row r="49" spans="2:11" ht="24" customHeight="1">
      <c r="B49" s="88" t="s">
        <v>41</v>
      </c>
      <c r="C49" s="88"/>
      <c r="D49" s="88"/>
      <c r="E49" s="32">
        <v>1500827</v>
      </c>
      <c r="F49" s="32">
        <v>28415</v>
      </c>
      <c r="G49" s="81" t="s">
        <v>66</v>
      </c>
      <c r="H49" s="82"/>
      <c r="I49" s="82"/>
      <c r="J49" s="33"/>
      <c r="K49" s="33"/>
    </row>
    <row r="50" spans="2:11" ht="16.5" customHeight="1">
      <c r="B50" s="89" t="s">
        <v>35</v>
      </c>
      <c r="C50" s="89"/>
      <c r="D50" s="89"/>
      <c r="E50" s="32">
        <f>SUM(E48-E49)</f>
        <v>833839</v>
      </c>
      <c r="F50" s="32">
        <f>SUM(F48-F49)</f>
        <v>31578</v>
      </c>
      <c r="G50" s="82" t="s">
        <v>67</v>
      </c>
      <c r="H50" s="82"/>
      <c r="I50" s="82"/>
      <c r="J50" s="32">
        <f>SUM(J46-J48)</f>
        <v>366193</v>
      </c>
      <c r="K50" s="32">
        <f>SUM(K46-K48)</f>
        <v>198520</v>
      </c>
    </row>
    <row r="51" spans="2:11" ht="34.5" customHeight="1">
      <c r="B51" s="93" t="s">
        <v>44</v>
      </c>
      <c r="C51" s="93"/>
      <c r="D51" s="93"/>
      <c r="E51" s="32">
        <f>SUM(E38+E43+E48)</f>
        <v>10147527</v>
      </c>
      <c r="F51" s="32">
        <f>SUM(F38+F43+F48)</f>
        <v>8416253</v>
      </c>
      <c r="G51" s="81" t="s">
        <v>71</v>
      </c>
      <c r="H51" s="82"/>
      <c r="I51" s="82"/>
      <c r="J51" s="33"/>
      <c r="K51" s="33"/>
    </row>
    <row r="52" spans="2:11" ht="34.5" customHeight="1">
      <c r="B52" s="93" t="s">
        <v>46</v>
      </c>
      <c r="C52" s="93"/>
      <c r="D52" s="93"/>
      <c r="E52" s="32">
        <f>SUM(E39+E44+E49)</f>
        <v>10219411</v>
      </c>
      <c r="F52" s="32">
        <f>SUM(F39+F44+F49)</f>
        <v>8419229</v>
      </c>
      <c r="G52" s="85" t="s">
        <v>68</v>
      </c>
      <c r="H52" s="84"/>
      <c r="I52" s="84"/>
      <c r="J52" s="33"/>
      <c r="K52" s="33"/>
    </row>
    <row r="53" spans="2:11" ht="18" customHeight="1">
      <c r="B53" s="83" t="s">
        <v>47</v>
      </c>
      <c r="C53" s="83"/>
      <c r="D53" s="83"/>
      <c r="E53" s="32">
        <f>SUM(E51-E52)</f>
        <v>-71884</v>
      </c>
      <c r="F53" s="32">
        <f>SUM(F51-F52)</f>
        <v>-2976</v>
      </c>
      <c r="G53" s="84" t="s">
        <v>69</v>
      </c>
      <c r="H53" s="84"/>
      <c r="I53" s="84"/>
      <c r="J53" s="33">
        <v>557</v>
      </c>
      <c r="K53" s="33">
        <v>302</v>
      </c>
    </row>
    <row r="54" spans="2:11" ht="15" customHeight="1">
      <c r="B54" s="80" t="s">
        <v>48</v>
      </c>
      <c r="C54" s="80"/>
      <c r="D54" s="80"/>
      <c r="E54" s="73">
        <v>120062</v>
      </c>
      <c r="F54" s="73">
        <v>52435</v>
      </c>
      <c r="G54" s="84" t="s">
        <v>53</v>
      </c>
      <c r="H54" s="84"/>
      <c r="I54" s="84"/>
      <c r="J54" s="33"/>
      <c r="K54" s="33"/>
    </row>
    <row r="55" spans="2:11" ht="23.25" customHeight="1">
      <c r="B55" s="80"/>
      <c r="C55" s="80"/>
      <c r="D55" s="80"/>
      <c r="E55" s="73"/>
      <c r="F55" s="73"/>
      <c r="G55" s="85" t="s">
        <v>54</v>
      </c>
      <c r="H55" s="84"/>
      <c r="I55" s="84"/>
      <c r="J55" s="33"/>
      <c r="K55" s="33"/>
    </row>
    <row r="56" spans="2:11" ht="20.25" customHeight="1">
      <c r="B56" s="80" t="s">
        <v>50</v>
      </c>
      <c r="C56" s="80"/>
      <c r="D56" s="80"/>
      <c r="E56" s="73">
        <v>4257</v>
      </c>
      <c r="F56" s="73">
        <v>-185</v>
      </c>
      <c r="G56" s="74"/>
      <c r="H56" s="75"/>
      <c r="I56" s="75"/>
      <c r="J56" s="13"/>
      <c r="K56" s="13"/>
    </row>
    <row r="57" spans="2:6" ht="22.5" customHeight="1">
      <c r="B57" s="80"/>
      <c r="C57" s="80"/>
      <c r="D57" s="80"/>
      <c r="E57" s="73"/>
      <c r="F57" s="73"/>
    </row>
    <row r="58" spans="2:6" ht="12.75">
      <c r="B58" s="80" t="s">
        <v>52</v>
      </c>
      <c r="C58" s="80"/>
      <c r="D58" s="80"/>
      <c r="E58" s="73">
        <f>SUM(E53+E54+E56)</f>
        <v>52435</v>
      </c>
      <c r="F58" s="73">
        <f>SUM(F53+F54+F56)</f>
        <v>49274</v>
      </c>
    </row>
    <row r="59" spans="2:6" ht="12.75">
      <c r="B59" s="80"/>
      <c r="C59" s="80"/>
      <c r="D59" s="80"/>
      <c r="E59" s="73"/>
      <c r="F59" s="73"/>
    </row>
    <row r="60" ht="14.25" customHeight="1"/>
    <row r="61" spans="1:11" ht="12.75">
      <c r="A61" s="28"/>
      <c r="B61" s="57" t="s">
        <v>55</v>
      </c>
      <c r="C61" s="57"/>
      <c r="D61" s="57"/>
      <c r="E61" s="57"/>
      <c r="F61" s="57"/>
      <c r="G61" s="57"/>
      <c r="H61" s="57"/>
      <c r="I61" s="57"/>
      <c r="J61" s="57"/>
      <c r="K61" s="57"/>
    </row>
    <row r="62" ht="7.5" customHeight="1"/>
    <row r="63" spans="2:11" ht="12" customHeight="1">
      <c r="B63" s="21"/>
      <c r="C63" s="22"/>
      <c r="D63" s="58" t="s">
        <v>102</v>
      </c>
      <c r="E63" s="54"/>
      <c r="F63" s="54"/>
      <c r="G63" s="59"/>
      <c r="H63" s="54" t="s">
        <v>109</v>
      </c>
      <c r="I63" s="54"/>
      <c r="J63" s="54"/>
      <c r="K63" s="60"/>
    </row>
    <row r="64" spans="2:11" ht="27.75" customHeight="1" hidden="1">
      <c r="B64" s="23"/>
      <c r="C64" s="24"/>
      <c r="D64" s="18"/>
      <c r="E64" s="19"/>
      <c r="F64" s="19"/>
      <c r="G64" s="37"/>
      <c r="H64" s="19"/>
      <c r="I64" s="19"/>
      <c r="J64" s="19"/>
      <c r="K64" s="20"/>
    </row>
    <row r="65" spans="2:11" ht="32.25" customHeight="1">
      <c r="B65" s="25"/>
      <c r="C65" s="26"/>
      <c r="D65" s="30" t="s">
        <v>74</v>
      </c>
      <c r="E65" s="30" t="s">
        <v>75</v>
      </c>
      <c r="F65" s="30" t="s">
        <v>76</v>
      </c>
      <c r="G65" s="38" t="s">
        <v>77</v>
      </c>
      <c r="H65" s="36" t="s">
        <v>74</v>
      </c>
      <c r="I65" s="30" t="s">
        <v>75</v>
      </c>
      <c r="J65" s="30" t="s">
        <v>76</v>
      </c>
      <c r="K65" s="30" t="s">
        <v>77</v>
      </c>
    </row>
    <row r="66" spans="2:11" ht="21.75" customHeight="1">
      <c r="B66" s="61" t="s">
        <v>78</v>
      </c>
      <c r="C66" s="62"/>
      <c r="D66" s="39">
        <v>2346140</v>
      </c>
      <c r="E66" s="53"/>
      <c r="F66" s="53"/>
      <c r="G66" s="51">
        <f>SUM(D66+E66-F66)</f>
        <v>2346140</v>
      </c>
      <c r="H66" s="52">
        <f>SUM(G66)</f>
        <v>2346140</v>
      </c>
      <c r="I66" s="53"/>
      <c r="J66" s="53"/>
      <c r="K66" s="53">
        <f>SUM(H66+I66-J66)</f>
        <v>2346140</v>
      </c>
    </row>
    <row r="67" spans="2:11" ht="21.75" customHeight="1">
      <c r="B67" s="61" t="s">
        <v>79</v>
      </c>
      <c r="C67" s="62"/>
      <c r="D67" s="39">
        <v>405990</v>
      </c>
      <c r="E67" s="53"/>
      <c r="F67" s="53"/>
      <c r="G67" s="51">
        <f>SUM(D67+E67-F67)</f>
        <v>405990</v>
      </c>
      <c r="H67" s="52">
        <f>SUM(G67)</f>
        <v>405990</v>
      </c>
      <c r="I67" s="53"/>
      <c r="J67" s="53"/>
      <c r="K67" s="53">
        <f>SUM(H67+I67-J67)</f>
        <v>405990</v>
      </c>
    </row>
    <row r="68" spans="2:11" ht="30" customHeight="1">
      <c r="B68" s="61" t="s">
        <v>80</v>
      </c>
      <c r="C68" s="62"/>
      <c r="D68" s="42"/>
      <c r="E68" s="46"/>
      <c r="F68" s="46"/>
      <c r="G68" s="41"/>
      <c r="H68" s="44"/>
      <c r="I68" s="43"/>
      <c r="J68" s="43"/>
      <c r="K68" s="40"/>
    </row>
    <row r="69" spans="2:13" ht="21.75" customHeight="1">
      <c r="B69" s="61" t="s">
        <v>81</v>
      </c>
      <c r="C69" s="62"/>
      <c r="D69" s="42"/>
      <c r="E69" s="46"/>
      <c r="F69" s="46"/>
      <c r="G69" s="41"/>
      <c r="H69" s="44"/>
      <c r="I69" s="43"/>
      <c r="J69" s="43"/>
      <c r="K69" s="40"/>
      <c r="M69" s="31"/>
    </row>
    <row r="70" spans="2:11" ht="21.75" customHeight="1">
      <c r="B70" s="61" t="s">
        <v>82</v>
      </c>
      <c r="C70" s="62"/>
      <c r="D70" s="42"/>
      <c r="E70" s="46"/>
      <c r="F70" s="46"/>
      <c r="G70" s="41"/>
      <c r="H70" s="44"/>
      <c r="I70" s="43"/>
      <c r="J70" s="43"/>
      <c r="K70" s="40"/>
    </row>
    <row r="71" spans="2:11" ht="21.75" customHeight="1">
      <c r="B71" s="61" t="s">
        <v>83</v>
      </c>
      <c r="C71" s="62"/>
      <c r="D71" s="42"/>
      <c r="E71" s="46"/>
      <c r="F71" s="46"/>
      <c r="G71" s="41"/>
      <c r="H71" s="44"/>
      <c r="I71" s="43"/>
      <c r="J71" s="43"/>
      <c r="K71" s="40"/>
    </row>
    <row r="72" spans="2:11" ht="30" customHeight="1">
      <c r="B72" s="61" t="s">
        <v>99</v>
      </c>
      <c r="C72" s="62"/>
      <c r="D72" s="42"/>
      <c r="E72" s="46"/>
      <c r="F72" s="46"/>
      <c r="G72" s="41"/>
      <c r="H72" s="44"/>
      <c r="I72" s="43"/>
      <c r="J72" s="43"/>
      <c r="K72" s="40"/>
    </row>
    <row r="73" spans="2:11" ht="40.5" customHeight="1">
      <c r="B73" s="61" t="s">
        <v>98</v>
      </c>
      <c r="C73" s="62"/>
      <c r="D73" s="42"/>
      <c r="E73" s="46"/>
      <c r="F73" s="46"/>
      <c r="G73" s="41"/>
      <c r="H73" s="44"/>
      <c r="I73" s="43"/>
      <c r="J73" s="43"/>
      <c r="K73" s="40"/>
    </row>
    <row r="74" spans="2:11" ht="21" customHeight="1">
      <c r="B74" s="61" t="s">
        <v>84</v>
      </c>
      <c r="C74" s="62"/>
      <c r="D74" s="39">
        <v>1691758</v>
      </c>
      <c r="E74" s="39">
        <v>366193</v>
      </c>
      <c r="F74" s="39">
        <v>361450</v>
      </c>
      <c r="G74" s="51">
        <f>SUM(D74+E74-F74)</f>
        <v>1696501</v>
      </c>
      <c r="H74" s="52">
        <f>SUM(G74)</f>
        <v>1696501</v>
      </c>
      <c r="I74" s="39">
        <v>198520</v>
      </c>
      <c r="J74" s="39"/>
      <c r="K74" s="53">
        <f>SUM(H74+I74-J74)</f>
        <v>1895021</v>
      </c>
    </row>
    <row r="75" spans="2:11" ht="21.75" customHeight="1">
      <c r="B75" s="61" t="s">
        <v>85</v>
      </c>
      <c r="C75" s="62"/>
      <c r="D75" s="42"/>
      <c r="E75" s="46"/>
      <c r="F75" s="46"/>
      <c r="G75" s="41"/>
      <c r="H75" s="44"/>
      <c r="I75" s="43"/>
      <c r="J75" s="43"/>
      <c r="K75" s="40"/>
    </row>
    <row r="76" spans="2:11" ht="21.75" customHeight="1">
      <c r="B76" s="61" t="s">
        <v>86</v>
      </c>
      <c r="C76" s="62"/>
      <c r="D76" s="42"/>
      <c r="E76" s="46"/>
      <c r="F76" s="46"/>
      <c r="G76" s="41"/>
      <c r="H76" s="44"/>
      <c r="I76" s="43"/>
      <c r="J76" s="43"/>
      <c r="K76" s="40"/>
    </row>
    <row r="77" spans="2:11" ht="21.75" customHeight="1">
      <c r="B77" s="127" t="s">
        <v>87</v>
      </c>
      <c r="C77" s="128"/>
      <c r="D77" s="47">
        <f>SUM(D66+D67+D68+D69+D70+D71+D72-D73+D74-D75-D76)</f>
        <v>4443888</v>
      </c>
      <c r="E77" s="47">
        <f>SUM(E66+E67+E68+E69+E70+E71+E72-E73+E74-E75-E76)</f>
        <v>366193</v>
      </c>
      <c r="F77" s="47">
        <f>SUM(F66+F67+F68+F69+F70+F71+F72-F73+F74-F75-F76)</f>
        <v>361450</v>
      </c>
      <c r="G77" s="48">
        <f>SUM(G66+G67+G68+G69+G70+G71+G72-G73+G74-G75-G76)</f>
        <v>4448631</v>
      </c>
      <c r="H77" s="49">
        <f>SUM(G77)</f>
        <v>4448631</v>
      </c>
      <c r="I77" s="47">
        <f>SUM(I66+I67+I68+I69+I70+I71+I72-I73+I74-I75-I76)</f>
        <v>198520</v>
      </c>
      <c r="J77" s="47">
        <f>SUM(J66+J67+J68+J69+J70+J71+J72-J73+J74-J75-J76)</f>
        <v>0</v>
      </c>
      <c r="K77" s="50">
        <f>SUM(H77+I77-J77)</f>
        <v>4647151</v>
      </c>
    </row>
    <row r="78" spans="1:11" ht="31.5" customHeight="1">
      <c r="A78" s="27"/>
      <c r="B78" s="61" t="s">
        <v>92</v>
      </c>
      <c r="C78" s="62"/>
      <c r="D78" s="42"/>
      <c r="E78" s="46"/>
      <c r="F78" s="46"/>
      <c r="G78" s="41"/>
      <c r="H78" s="45"/>
      <c r="I78" s="43"/>
      <c r="J78" s="43"/>
      <c r="K78" s="40"/>
    </row>
    <row r="79" spans="1:11" ht="20.25" customHeight="1">
      <c r="A79" s="29"/>
      <c r="B79" s="29"/>
      <c r="C79" s="17"/>
      <c r="D79" s="10"/>
      <c r="E79" s="10"/>
      <c r="F79" s="10"/>
      <c r="G79" s="10"/>
      <c r="H79" s="10"/>
      <c r="I79" s="10"/>
      <c r="J79" s="10"/>
      <c r="K79" s="10"/>
    </row>
    <row r="80" ht="2.25" customHeight="1"/>
    <row r="81" spans="2:11" ht="78.75" customHeight="1">
      <c r="B81" s="76" t="s">
        <v>110</v>
      </c>
      <c r="C81" s="77"/>
      <c r="D81" s="77"/>
      <c r="E81" s="77"/>
      <c r="F81" s="77"/>
      <c r="G81" s="77"/>
      <c r="H81" s="77"/>
      <c r="I81" s="77"/>
      <c r="J81" s="77"/>
      <c r="K81" s="77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78" t="s">
        <v>89</v>
      </c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12.75">
      <c r="B84" s="55" t="s">
        <v>88</v>
      </c>
      <c r="C84" s="56"/>
      <c r="D84" s="56"/>
      <c r="E84" s="56"/>
      <c r="F84" s="56"/>
      <c r="G84" s="56"/>
      <c r="H84" s="56"/>
      <c r="I84" s="56"/>
      <c r="J84" s="56"/>
      <c r="K84" s="56"/>
    </row>
    <row r="85" spans="2:11" ht="12.75"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2:11" ht="12.75"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2:11" ht="12.75"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2:11" ht="12.75"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2:11" ht="12.75"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2.25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65" t="s">
        <v>72</v>
      </c>
      <c r="C92" s="66"/>
      <c r="D92" s="66"/>
      <c r="E92" s="66"/>
      <c r="F92" s="66"/>
      <c r="G92" s="66"/>
      <c r="H92" s="66"/>
      <c r="I92" s="66"/>
      <c r="J92" s="66"/>
      <c r="K92" s="66"/>
    </row>
    <row r="93" spans="2:11" ht="12.75">
      <c r="B93" s="67" t="s">
        <v>111</v>
      </c>
      <c r="C93" s="68"/>
      <c r="D93" s="68"/>
      <c r="E93" s="68"/>
      <c r="F93" s="68"/>
      <c r="G93" s="68"/>
      <c r="H93" s="68"/>
      <c r="I93" s="68"/>
      <c r="J93" s="68"/>
      <c r="K93" s="68"/>
    </row>
    <row r="94" spans="2:11" ht="14.25" customHeight="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 ht="12.75">
      <c r="B95" s="69" t="s">
        <v>90</v>
      </c>
      <c r="C95" s="70"/>
      <c r="D95" s="70"/>
      <c r="E95" s="70"/>
      <c r="F95" s="70"/>
      <c r="G95" s="70"/>
      <c r="H95" s="70"/>
      <c r="I95" s="70"/>
      <c r="J95" s="70"/>
      <c r="K95" s="70"/>
    </row>
    <row r="96" spans="2:11" ht="12.75"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1" ht="62.25" customHeight="1"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71" t="s">
        <v>112</v>
      </c>
      <c r="I99" s="72"/>
      <c r="J99" s="72"/>
      <c r="K99" s="72"/>
    </row>
    <row r="100" spans="2:11" ht="12.75">
      <c r="B100" s="2"/>
      <c r="C100" s="2"/>
      <c r="D100" s="2"/>
      <c r="E100" s="2"/>
      <c r="F100" s="9"/>
      <c r="G100" s="2"/>
      <c r="H100" s="64" t="s">
        <v>106</v>
      </c>
      <c r="I100" s="64"/>
      <c r="J100" s="64"/>
      <c r="K100" s="64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63" t="s">
        <v>91</v>
      </c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2:11" ht="12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2:11" ht="24" customHeight="1"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2:11" ht="65.25" customHeight="1"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</sheetData>
  <sheetProtection/>
  <mergeCells count="135">
    <mergeCell ref="B77:C77"/>
    <mergeCell ref="B78:C78"/>
    <mergeCell ref="B73:C73"/>
    <mergeCell ref="B74:C74"/>
    <mergeCell ref="B75:C75"/>
    <mergeCell ref="B76:C76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66:C66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  <mergeCell ref="B67:C67"/>
    <mergeCell ref="B68:C68"/>
    <mergeCell ref="B69:C69"/>
    <mergeCell ref="B70:C70"/>
    <mergeCell ref="B71:C71"/>
    <mergeCell ref="B72:C72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  <ignoredErrors>
    <ignoredError sqref="J6 J28 J14:J19 J30 K15:K19 J21:J22 K21:K22 K28" numberStoredAsText="1"/>
    <ignoredError sqref="H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mceklic</cp:lastModifiedBy>
  <cp:lastPrinted>2011-07-06T10:29:45Z</cp:lastPrinted>
  <dcterms:created xsi:type="dcterms:W3CDTF">2007-02-12T13:02:25Z</dcterms:created>
  <dcterms:modified xsi:type="dcterms:W3CDTF">2011-07-07T08:52:52Z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